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655" documentId="13_ncr:1_{F6CB121F-512D-4AA6-A0C1-0FB36C537598}" xr6:coauthVersionLast="47" xr6:coauthVersionMax="47" xr10:uidLastSave="{9FE95FAB-3745-492D-99A5-1A93260C2313}"/>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I3" i="4"/>
  <c r="J3" i="4"/>
  <c r="I4" i="4"/>
  <c r="J4" i="4"/>
  <c r="I5" i="4"/>
  <c r="J5" i="4"/>
  <c r="I6" i="4"/>
  <c r="J6" i="4"/>
  <c r="I7" i="4"/>
  <c r="J7" i="4"/>
  <c r="I8" i="4"/>
  <c r="J8" i="4"/>
  <c r="I9" i="4"/>
  <c r="J9" i="4"/>
  <c r="I10" i="4"/>
  <c r="J10" i="4"/>
  <c r="I11" i="4"/>
  <c r="J11" i="4"/>
  <c r="I12" i="4"/>
  <c r="J12" i="4"/>
  <c r="I13" i="4"/>
  <c r="J13" i="4"/>
  <c r="I14" i="4"/>
  <c r="J14" i="4"/>
  <c r="I15" i="4"/>
  <c r="J15" i="4"/>
  <c r="I2" i="6"/>
  <c r="J2" i="6"/>
  <c r="I3" i="6"/>
  <c r="J3" i="6"/>
  <c r="I4" i="6"/>
  <c r="J4" i="6"/>
  <c r="I5" i="6"/>
  <c r="J5" i="6"/>
  <c r="I6" i="6"/>
  <c r="J6" i="6"/>
  <c r="I7" i="6"/>
  <c r="J7" i="6"/>
  <c r="I8" i="6"/>
  <c r="J8"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J9" i="6"/>
  <c r="J10" i="6"/>
  <c r="J11" i="6"/>
  <c r="J12" i="6"/>
  <c r="J13" i="6"/>
  <c r="J14" i="6"/>
  <c r="I3" i="5"/>
  <c r="B4" i="6"/>
  <c r="G4" i="6"/>
  <c r="L4" i="6"/>
  <c r="B5" i="6"/>
  <c r="G5" i="6"/>
  <c r="L5" i="6"/>
  <c r="B6" i="6"/>
  <c r="G6" i="6"/>
  <c r="L6" i="6"/>
  <c r="B7" i="6"/>
  <c r="G7" i="6"/>
  <c r="L7" i="6"/>
  <c r="B8" i="6"/>
  <c r="G8" i="6"/>
  <c r="L8" i="6"/>
  <c r="B9" i="6"/>
  <c r="G9" i="6"/>
  <c r="L9" i="6"/>
  <c r="B10" i="6"/>
  <c r="G10" i="6"/>
  <c r="L10" i="6"/>
  <c r="B11" i="6"/>
  <c r="G11" i="6"/>
  <c r="L11" i="6"/>
  <c r="B12" i="6"/>
  <c r="G12" i="6"/>
  <c r="L12" i="6"/>
  <c r="B13" i="6"/>
  <c r="G13" i="6"/>
  <c r="L13" i="6"/>
  <c r="B14" i="6"/>
  <c r="G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2" i="6"/>
  <c r="G2" i="6"/>
  <c r="L2" i="6"/>
  <c r="B3" i="6"/>
  <c r="G3" i="6"/>
  <c r="L3"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<sst xmlns="http://schemas.openxmlformats.org/spreadsheetml/2006/main" count="179022" uniqueCount="39105">
  <si>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</si>
  <si>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</si>
  <si>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</si>
  <si>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</si>
  <si>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</si>
  <si>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</si>
  <si>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</si>
  <si>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</si>
  <si>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</si>
  <si>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</si>
  <si>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</si>
  <si>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</si>
  <si>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</si>
  <si>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</si>
  <si>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</si>
  <si>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</si>
  <si>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</si>
  <si>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</si>
  <si>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</si>
  <si>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</si>
  <si>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</si>
  <si>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</si>
  <si>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</si>
  <si>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</si>
  <si>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</si>
  <si>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</si>
  <si>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</si>
  <si>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</si>
  <si>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</si>
  <si>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</si>
  <si>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</si>
  <si>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</si>
  <si>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</si>
  <si>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</si>
  <si>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</si>
  <si>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</si>
  <si>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</si>
  <si>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</si>
  <si>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</si>
  <si>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</si>
  <si>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</si>
  <si>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</si>
  <si>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</si>
  <si>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</si>
  <si>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</si>
  <si>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</si>
  <si>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</si>
  <si>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</si>
  <si>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</si>
  <si>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</si>
  <si>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</si>
  <si>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</si>
  <si>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</si>
  <si>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</si>
  <si>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</si>
  <si>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</si>
  <si>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</si>
  <si>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</si>
  <si>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</si>
  <si>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</si>
  <si>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</si>
  <si>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</si>
  <si>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</si>
  <si>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</si>
  <si>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</si>
  <si>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</si>
  <si>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</si>
  <si>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</si>
  <si>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</si>
  <si>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</si>
  <si>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</si>
  <si>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</si>
  <si>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</si>
  <si>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</si>
  <si>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</si>
  <si>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</si>
  <si>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</si>
  <si>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</si>
  <si>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</si>
  <si>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</si>
  <si>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</si>
  <si>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</si>
  <si>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</si>
  <si>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</si>
  <si>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</si>
  <si>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</si>
  <si>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</si>
  <si>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</si>
  <si>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</si>
  <si>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</si>
  <si>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</si>
  <si>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</si>
  <si>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</si>
  <si>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</si>
  <si>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</si>
  <si>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</si>
  <si>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</si>
  <si>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</si>
  <si>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</si>
  <si>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</si>
  <si>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</si>
  <si>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</si>
  <si>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</si>
  <si>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</si>
  <si>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</si>
  <si>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</si>
  <si>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</si>
  <si>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</si>
  <si>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</si>
  <si>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</si>
  <si>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</si>
  <si>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</si>
  <si>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</si>
  <si>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</si>
  <si>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</si>
  <si>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</si>
  <si>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</si>
  <si>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</si>
  <si>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</si>
  <si>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</si>
  <si>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</si>
  <si>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</si>
  <si>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</si>
  <si>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</si>
  <si>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</si>
  <si>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</si>
  <si>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</si>
  <si>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</si>
  <si>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</si>
  <si>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</si>
  <si>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</si>
  <si>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</si>
  <si>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</si>
  <si>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</si>
  <si>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</si>
  <si>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</si>
  <si>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</si>
  <si>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</si>
  <si>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</si>
  <si>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</si>
  <si>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</si>
  <si>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</si>
  <si>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</si>
  <si>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</si>
  <si>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</si>
  <si>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</si>
  <si>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</si>
  <si>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</si>
  <si>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</si>
  <si>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</si>
  <si>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</si>
  <si>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</si>
  <si>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</si>
  <si>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</si>
  <si>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</si>
  <si>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</si>
  <si>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</si>
  <si>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</si>
  <si>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</si>
  <si>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</si>
  <si>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</si>
  <si>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</si>
  <si>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</si>
  <si>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</si>
  <si>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</si>
  <si>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</si>
  <si>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</si>
  <si>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</si>
  <si>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</si>
  <si>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</si>
  <si>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</si>
  <si>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</si>
  <si>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</si>
  <si>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</si>
  <si>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</si>
  <si>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</si>
  <si>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</si>
  <si>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</si>
  <si>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</si>
  <si>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</si>
  <si>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</si>
  <si>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</si>
  <si>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</si>
  <si>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</si>
  <si>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</si>
  <si>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</si>
  <si>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</si>
  <si>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</si>
  <si>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</si>
  <si>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</si>
  <si>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</si>
  <si>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</si>
  <si>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</si>
  <si>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</si>
  <si>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</si>
  <si>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</si>
  <si>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</si>
  <si>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</si>
  <si>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</si>
  <si>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</si>
  <si>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</si>
  <si>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</si>
  <si>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</si>
  <si>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</si>
  <si>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</si>
  <si>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</si>
  <si>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</si>
  <si>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</si>
  <si>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</si>
  <si>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</si>
  <si>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</si>
  <si>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</si>
  <si>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</si>
  <si>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</si>
  <si>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</si>
  <si>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</si>
  <si>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</si>
  <si>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</si>
  <si>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</si>
  <si>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</si>
  <si>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</si>
  <si>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</si>
  <si>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</si>
  <si>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</si>
  <si>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</si>
  <si>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</si>
  <si>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</si>
  <si>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</si>
  <si>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</si>
  <si>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</si>
  <si>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</si>
  <si>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</si>
  <si>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</si>
  <si>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</si>
  <si>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</si>
  <si>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</si>
  <si>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</si>
  <si>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</si>
  <si>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</si>
  <si>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</si>
  <si>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</si>
  <si>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</si>
  <si>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</si>
  <si>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</si>
  <si>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</si>
  <si>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</si>
  <si>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</si>
  <si>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</si>
  <si>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</si>
  <si>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</si>
  <si>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</si>
  <si>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</si>
  <si>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</si>
  <si>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</si>
  <si>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</si>
  <si>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</si>
  <si>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</si>
  <si>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</si>
  <si>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</si>
  <si>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</si>
  <si>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</si>
  <si>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</si>
  <si>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</si>
  <si>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</si>
  <si>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</si>
  <si>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</si>
  <si>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</si>
  <si>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</si>
  <si>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</si>
  <si>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</si>
  <si>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</si>
  <si>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</si>
  <si>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</si>
  <si>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</si>
  <si>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</si>
  <si>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</si>
  <si>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</si>
  <si>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</si>
  <si>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</si>
  <si>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</si>
  <si>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</si>
  <si>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</si>
  <si>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</si>
  <si>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</si>
  <si>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</si>
  <si>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</si>
  <si>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</si>
  <si>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</si>
  <si>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</si>
  <si>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</si>
  <si>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</si>
  <si>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</si>
  <si>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</si>
  <si>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</si>
  <si>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</si>
  <si>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</si>
  <si>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</si>
  <si>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</si>
  <si>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</si>
  <si>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</si>
  <si>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</si>
  <si>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</si>
  <si>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</si>
  <si>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</si>
  <si>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</si>
  <si>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</si>
  <si>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</si>
  <si>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</si>
  <si>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</si>
  <si>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</si>
  <si>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</si>
  <si>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</si>
  <si>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</si>
  <si>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</si>
  <si>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</si>
  <si>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</si>
  <si>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</si>
  <si>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</si>
  <si>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</si>
  <si>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</si>
  <si>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</si>
  <si>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</si>
  <si>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</si>
  <si>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</si>
  <si>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</si>
  <si>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</si>
  <si>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</si>
  <si>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</si>
  <si>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</si>
  <si>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</si>
  <si>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</si>
  <si>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</si>
  <si>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</si>
  <si>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</si>
  <si>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</si>
  <si>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</si>
  <si>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</si>
  <si>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</si>
  <si>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</si>
  <si>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</si>
  <si>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</si>
  <si>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</si>
  <si>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</si>
  <si>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</si>
  <si>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</si>
  <si>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</si>
  <si>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</si>
  <si>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</si>
  <si>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</si>
  <si>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</si>
  <si>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</si>
  <si>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</si>
  <si>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</si>
  <si>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</si>
  <si>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</si>
  <si>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</si>
  <si>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</si>
  <si>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</si>
  <si>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</si>
  <si>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</si>
  <si>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</si>
  <si>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</si>
  <si>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</si>
  <si>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</si>
  <si>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</si>
  <si>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</si>
  <si>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</si>
  <si>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</si>
  <si>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</si>
  <si>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</si>
  <si>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</si>
  <si>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</si>
  <si>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</si>
  <si>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</si>
  <si>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</si>
  <si>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</si>
  <si>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</si>
  <si>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</si>
  <si>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</si>
  <si>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</si>
  <si>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</si>
  <si>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</si>
  <si>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</si>
  <si>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</si>
  <si>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</si>
  <si>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</si>
  <si>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</si>
  <si>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</si>
  <si>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</si>
  <si>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</si>
  <si>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</si>
  <si>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</si>
  <si>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</si>
  <si>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</si>
  <si>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</si>
  <si>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</si>
  <si>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</si>
  <si>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</si>
  <si>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</si>
  <si>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</si>
  <si>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</si>
  <si>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</si>
  <si>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</si>
  <si>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</si>
  <si>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</si>
  <si>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</si>
  <si>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</si>
  <si>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</si>
  <si>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</si>
  <si>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</si>
  <si>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</si>
  <si>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</si>
  <si>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</si>
  <si>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</si>
  <si>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</si>
  <si>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</si>
  <si>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</si>
  <si>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</si>
  <si>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</si>
  <si>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</si>
  <si>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</si>
  <si>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</si>
  <si>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</si>
  <si>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</si>
  <si>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</si>
  <si>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</si>
  <si>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</si>
  <si>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</si>
  <si>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</si>
  <si>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</si>
  <si>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</si>
  <si>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</si>
  <si>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</si>
  <si>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</si>
  <si>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</si>
  <si>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</si>
  <si>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</si>
  <si>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</si>
  <si>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</si>
  <si>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</si>
  <si>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</si>
  <si>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</si>
  <si>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</si>
  <si>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</si>
  <si>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</si>
  <si>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</si>
  <si>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</si>
  <si>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</si>
  <si>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</si>
  <si>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</si>
  <si>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</si>
  <si>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</si>
  <si>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</si>
  <si>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</si>
  <si>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</si>
  <si>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</si>
  <si>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</si>
  <si>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</si>
  <si>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</si>
  <si>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</si>
  <si>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</si>
  <si>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</si>
  <si>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</si>
  <si>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</si>
  <si>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</si>
  <si>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</si>
  <si>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</si>
  <si>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</si>
  <si>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</si>
  <si>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</si>
  <si>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</si>
  <si>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</si>
  <si>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</si>
  <si>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</si>
  <si>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</si>
  <si>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</si>
  <si>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</si>
  <si>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</si>
  <si>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</si>
  <si>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</si>
  <si>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</si>
  <si>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</si>
  <si>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</si>
  <si>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</si>
  <si>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</si>
  <si>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</si>
  <si>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</si>
  <si>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</si>
  <si>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</si>
  <si>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</si>
  <si>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</si>
  <si>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</si>
  <si>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</si>
  <si>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</si>
  <si>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</si>
  <si>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</si>
  <si>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</si>
  <si>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</si>
  <si>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</si>
  <si>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</si>
  <si>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</si>
  <si>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</si>
  <si>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</si>
  <si>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</si>
  <si>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</si>
  <si>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</si>
  <si>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</si>
  <si>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</si>
  <si>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</si>
  <si>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</si>
  <si>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</si>
  <si>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</si>
  <si>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</si>
  <si>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</si>
  <si>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</si>
  <si>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</si>
  <si>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</si>
  <si>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</si>
  <si>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</si>
  <si>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</si>
  <si>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</si>
  <si>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</si>
  <si>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</si>
  <si>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</si>
  <si>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</si>
  <si>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</si>
  <si>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</si>
  <si>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</si>
  <si>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</si>
  <si>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</si>
  <si>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</si>
  <si>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</si>
  <si>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</si>
  <si>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</si>
  <si>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</si>
  <si>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</si>
  <si>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</si>
  <si>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</si>
  <si>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</si>
  <si>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</si>
  <si>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</si>
  <si>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</si>
  <si>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</si>
  <si>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</si>
  <si>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</si>
  <si>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</si>
  <si>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</si>
  <si>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</si>
  <si>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</si>
  <si>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</si>
  <si>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</si>
  <si>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</si>
  <si>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</si>
  <si>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</si>
  <si>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</si>
  <si>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</si>
  <si>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</si>
  <si>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</si>
  <si>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</si>
  <si>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</si>
  <si>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</si>
  <si>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</si>
  <si>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</si>
  <si>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</si>
  <si>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</si>
  <si>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</si>
  <si>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</si>
  <si>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</si>
  <si>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</si>
  <si>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</si>
  <si>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</si>
  <si>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</si>
  <si>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</si>
  <si>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</si>
  <si>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</si>
  <si>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</si>
  <si>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</si>
  <si>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</si>
  <si>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</si>
  <si>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</si>
  <si>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</si>
  <si>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</si>
  <si>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</si>
  <si>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</si>
  <si>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</si>
  <si>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</si>
  <si>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</si>
  <si>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</si>
  <si>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</si>
  <si>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</si>
  <si>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</si>
  <si>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</si>
  <si>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</si>
  <si>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</si>
  <si>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</si>
  <si>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</si>
  <si>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</si>
  <si>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</si>
  <si>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</si>
  <si>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</si>
  <si>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</si>
  <si>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</si>
  <si>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</si>
  <si>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</si>
  <si>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</si>
  <si>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</si>
  <si>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</si>
  <si>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</si>
  <si>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</si>
  <si>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</si>
  <si>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</si>
  <si>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</si>
  <si>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</si>
  <si>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</si>
  <si>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</si>
  <si>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</si>
  <si>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</si>
  <si>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</si>
  <si>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</si>
  <si>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</si>
  <si>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</si>
  <si>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</si>
  <si>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</si>
  <si>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</si>
  <si>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</si>
  <si>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</si>
  <si>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</si>
  <si>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</si>
  <si>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</si>
  <si>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</si>
  <si>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</si>
  <si>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</si>
  <si>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</si>
  <si>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</si>
  <si>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</si>
  <si>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</si>
  <si>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</si>
  <si>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</si>
  <si>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</si>
  <si>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</si>
  <si>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</si>
  <si>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</si>
  <si>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</si>
  <si>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</si>
  <si>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</si>
  <si>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</si>
  <si>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</si>
  <si>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</si>
  <si>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</si>
  <si>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</si>
  <si>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</si>
  <si>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</si>
  <si>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</si>
  <si>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</si>
  <si>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</si>
  <si>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</si>
  <si>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</si>
  <si>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</si>
  <si>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</si>
  <si>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</si>
  <si>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</si>
  <si>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</si>
  <si>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</si>
  <si>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</si>
  <si>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</si>
  <si>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</si>
  <si>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</si>
  <si>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</si>
  <si>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</si>
  <si>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</si>
  <si>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</si>
  <si>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</si>
  <si>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</si>
  <si>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</si>
  <si>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</si>
  <si>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</si>
  <si>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</si>
  <si>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</si>
  <si>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</si>
  <si>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</si>
  <si>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</si>
  <si>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</si>
  <si>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</si>
  <si>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</si>
  <si>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</si>
  <si>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</si>
  <si>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</si>
  <si>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</si>
  <si>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</si>
  <si>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</si>
  <si>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</si>
  <si>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</si>
  <si>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</si>
  <si>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</si>
  <si>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</si>
  <si>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</si>
  <si>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</si>
  <si>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</si>
  <si>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</si>
  <si>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</si>
  <si>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</si>
  <si>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</si>
  <si>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</si>
  <si>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</si>
  <si>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</si>
  <si>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</si>
  <si>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</si>
  <si>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</si>
  <si>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</si>
  <si>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</si>
  <si>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</si>
  <si>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</si>
  <si>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</si>
  <si>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</si>
  <si>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</si>
  <si>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</si>
  <si>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</si>
  <si>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</si>
  <si>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</si>
  <si>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</si>
  <si>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</si>
  <si>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</si>
  <si>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</si>
  <si>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</si>
  <si>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</si>
  <si>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</si>
  <si>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</si>
  <si>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</si>
  <si>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</si>
  <si>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</si>
  <si>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</si>
  <si>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</si>
  <si>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</si>
  <si>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</si>
  <si>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</si>
  <si>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</si>
  <si>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</si>
  <si>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</si>
  <si>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</si>
  <si>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</si>
  <si>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</si>
  <si>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</si>
  <si>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</si>
  <si>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</si>
  <si>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</si>
  <si>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</si>
  <si>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</si>
  <si>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</si>
  <si>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</si>
  <si>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</si>
  <si>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</si>
  <si>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</si>
  <si>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</si>
  <si>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</si>
  <si>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</si>
  <si>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</si>
  <si>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</si>
  <si>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</si>
  <si>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</si>
  <si>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</si>
  <si>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</si>
  <si>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</si>
  <si>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</si>
  <si>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</si>
  <si>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</si>
  <si>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</si>
  <si>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</si>
  <si>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</si>
  <si>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</si>
  <si>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</si>
  <si>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</si>
  <si>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</si>
  <si>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</si>
  <si>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</si>
  <si>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</si>
  <si>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</si>
  <si>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</si>
  <si>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</si>
  <si>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</si>
  <si>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</si>
  <si>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</si>
  <si>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</si>
  <si>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</si>
  <si>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</si>
  <si>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</si>
  <si>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</si>
  <si>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</si>
  <si>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</si>
  <si>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</si>
  <si>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</si>
  <si>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</si>
  <si>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</si>
  <si>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</si>
  <si>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</si>
  <si>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</si>
  <si>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</si>
  <si>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</si>
  <si>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</si>
  <si>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</si>
  <si>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</si>
  <si>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</si>
  <si>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</si>
  <si>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</si>
  <si>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</si>
  <si>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</si>
  <si>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</si>
  <si>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</si>
  <si>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</si>
  <si>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</si>
  <si>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</si>
  <si>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</si>
  <si>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</si>
  <si>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</si>
  <si>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</si>
  <si>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</si>
  <si>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</si>
  <si>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</si>
  <si>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</si>
  <si>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</si>
  <si>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</si>
  <si>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</si>
  <si>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</si>
  <si>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</si>
  <si>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</si>
  <si>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</si>
  <si>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</si>
  <si>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</si>
  <si>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</si>
  <si>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</si>
  <si>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</si>
  <si>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</si>
  <si>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</si>
  <si>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</si>
  <si>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</si>
  <si>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</si>
  <si>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</si>
  <si>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</si>
  <si>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</si>
  <si>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</si>
  <si>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</si>
  <si>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</si>
  <si>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</si>
  <si>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</si>
  <si>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</si>
  <si>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</si>
  <si>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</si>
  <si>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</si>
  <si>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</si>
  <si>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</si>
  <si>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</si>
  <si>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</si>
  <si>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</si>
  <si>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</si>
  <si>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</si>
  <si>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</si>
  <si>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</si>
  <si>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</si>
  <si>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</si>
  <si>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</si>
  <si>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</si>
  <si>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</si>
  <si>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</si>
  <si>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</si>
  <si>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</si>
  <si>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</si>
  <si>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</si>
  <si>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</si>
  <si>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</si>
  <si>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</si>
  <si>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</si>
  <si>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</si>
  <si>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</si>
  <si>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</si>
  <si>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</si>
  <si>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</si>
  <si>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</si>
  <si>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</si>
  <si>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</si>
  <si>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</si>
  <si>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</si>
  <si>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</si>
  <si>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</si>
  <si>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</si>
  <si>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</si>
  <si>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</si>
  <si>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</si>
  <si>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</si>
  <si>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</si>
  <si>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</si>
  <si>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</si>
  <si>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</si>
  <si>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</si>
  <si>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</si>
  <si>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</si>
  <si>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</si>
  <si>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</si>
  <si>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</si>
  <si>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</si>
  <si>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</si>
  <si>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</si>
  <si>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</si>
  <si>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</si>
  <si>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</si>
  <si>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</si>
  <si>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</si>
  <si>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</si>
  <si>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</si>
  <si>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</si>
  <si>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</si>
  <si>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</si>
  <si>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</si>
  <si>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</si>
  <si>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</si>
  <si>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</si>
  <si>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</si>
  <si>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</si>
  <si>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</si>
  <si>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</si>
  <si>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</si>
  <si>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</si>
  <si>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</si>
  <si>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</si>
  <si>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</si>
  <si>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</si>
  <si>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</si>
  <si>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</si>
  <si>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</si>
  <si>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</si>
  <si>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</si>
  <si>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</si>
  <si>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</si>
  <si>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</si>
  <si>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</si>
  <si>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</si>
  <si>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</si>
  <si>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</si>
  <si>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</si>
  <si>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</si>
  <si>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</si>
  <si>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</si>
  <si>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</si>
  <si>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</si>
  <si>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</si>
  <si>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</si>
  <si>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</si>
  <si>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</si>
  <si>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</si>
  <si>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</si>
  <si>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</si>
  <si>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</si>
  <si>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</si>
  <si>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</si>
  <si>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</si>
  <si>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</si>
  <si>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</si>
  <si>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</si>
  <si>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</si>
  <si>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</si>
  <si>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</si>
  <si>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</si>
  <si>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</si>
  <si>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</si>
  <si>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</si>
  <si>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</si>
  <si>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</si>
  <si>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</si>
  <si>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</si>
  <si>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</si>
  <si>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</si>
  <si>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</si>
  <si>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</si>
  <si>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</si>
  <si>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</si>
  <si>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</si>
  <si>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</si>
  <si>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</si>
  <si>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</si>
  <si>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</si>
  <si>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</si>
  <si>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</si>
  <si>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</si>
  <si>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</si>
  <si>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</si>
  <si>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</si>
  <si>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</si>
  <si>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</si>
  <si>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</si>
  <si>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</si>
  <si>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</si>
  <si>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</si>
  <si>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</si>
  <si>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</si>
  <si>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</si>
  <si>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</si>
  <si>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</si>
  <si>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</si>
  <si>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</si>
  <si>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</si>
  <si>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</si>
  <si>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</si>
  <si>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</si>
  <si>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</si>
  <si>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</si>
  <si>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</si>
  <si>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</si>
  <si>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</si>
  <si>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</si>
  <si>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</si>
  <si>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</si>
  <si>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</si>
  <si>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</si>
  <si>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</si>
  <si>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</si>
  <si>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</si>
  <si>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</si>
  <si>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</si>
  <si>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</si>
  <si>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</si>
  <si>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</si>
  <si>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</si>
  <si>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</si>
  <si>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</si>
  <si>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</si>
  <si>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</si>
  <si>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</si>
  <si>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</si>
  <si>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</si>
  <si>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</si>
  <si>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</si>
  <si>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</si>
  <si>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</si>
  <si>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</si>
  <si>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</si>
  <si>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</si>
  <si>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</si>
  <si>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</si>
  <si>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</si>
  <si>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</si>
  <si>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</si>
  <si>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</si>
  <si>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</si>
  <si>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</si>
  <si>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</si>
  <si>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</si>
  <si>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</si>
  <si>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</si>
  <si>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</si>
  <si>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</si>
  <si>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</si>
  <si>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</si>
  <si>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</si>
  <si>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</si>
  <si>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</si>
  <si>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</si>
  <si>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</si>
  <si>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</si>
  <si>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</si>
  <si>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</si>
  <si>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</si>
  <si>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</si>
  <si>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</si>
  <si>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</si>
  <si>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</si>
  <si>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</si>
  <si>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</si>
  <si>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</si>
  <si>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</si>
  <si>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</si>
  <si>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</si>
  <si>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</si>
  <si>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</si>
  <si>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</si>
  <si>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</si>
  <si>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</si>
  <si>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</si>
  <si>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</si>
  <si>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</si>
  <si>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</si>
  <si>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</si>
  <si>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</si>
  <si>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</si>
  <si>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</si>
  <si>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</si>
  <si>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</si>
  <si>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</si>
  <si>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</si>
  <si>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</si>
  <si>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</si>
  <si>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</si>
  <si>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</si>
  <si>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</si>
  <si>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</si>
  <si>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</si>
  <si>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</si>
  <si>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</si>
  <si>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</si>
  <si>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</si>
  <si>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</si>
  <si>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</si>
  <si>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</si>
  <si>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</si>
  <si>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</si>
  <si>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</si>
  <si>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</si>
  <si>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</si>
  <si>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</si>
  <si>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</si>
  <si>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</si>
  <si>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</si>
  <si>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</si>
  <si>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</si>
  <si>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</si>
  <si>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</si>
  <si>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</si>
  <si>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</si>
  <si>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</si>
  <si>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</si>
  <si>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</si>
  <si>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</si>
  <si>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</si>
  <si>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</si>
  <si>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</si>
  <si>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</si>
  <si>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</si>
  <si>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</si>
  <si>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</si>
  <si>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</si>
  <si>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</si>
  <si>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</si>
  <si>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</si>
  <si>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</si>
  <si>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</si>
  <si>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</si>
  <si>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</si>
  <si>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</si>
  <si>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</si>
  <si>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</si>
  <si>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</si>
  <si>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</si>
  <si>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</si>
  <si>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</si>
  <si>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</si>
  <si>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</si>
  <si>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</si>
  <si>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</si>
  <si>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</si>
  <si>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</si>
  <si>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</si>
  <si>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</si>
  <si>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</si>
  <si>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</si>
  <si>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</si>
  <si>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</si>
  <si>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</si>
  <si>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</si>
  <si>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</si>
  <si>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</si>
  <si>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</si>
  <si>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</si>
  <si>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</si>
  <si>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</si>
  <si>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</si>
  <si>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</si>
  <si>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</si>
  <si>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</si>
  <si>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</si>
  <si>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</si>
  <si>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</si>
  <si>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</si>
  <si>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</si>
  <si>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</si>
  <si>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</si>
  <si>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</si>
  <si>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</si>
  <si>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</si>
  <si>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</si>
  <si>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</si>
  <si>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</si>
  <si>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</si>
  <si>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</si>
  <si>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</si>
  <si>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</si>
  <si>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</si>
  <si>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</si>
  <si>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</si>
  <si>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</si>
  <si>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</si>
  <si>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</si>
  <si>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</si>
  <si>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</si>
  <si>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</si>
  <si>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</si>
  <si>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</si>
  <si>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</si>
  <si>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</si>
  <si>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</si>
  <si>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</si>
  <si>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</si>
  <si>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</si>
  <si>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</si>
  <si>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</si>
  <si>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</si>
  <si>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</si>
  <si>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</si>
  <si>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</si>
  <si>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</si>
  <si>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</si>
  <si>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</si>
  <si>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</si>
  <si>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</si>
  <si>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</si>
  <si>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</si>
  <si>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</si>
  <si>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</si>
  <si>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</si>
  <si>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</si>
  <si>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</si>
  <si>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</si>
  <si>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</si>
  <si>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</si>
  <si>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</si>
  <si>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</si>
  <si>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</si>
  <si>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</si>
  <si>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</si>
  <si>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</si>
  <si>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</si>
  <si>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</si>
  <si>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</si>
  <si>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</si>
  <si>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</si>
  <si>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</si>
  <si>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</si>
  <si>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</si>
  <si>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</si>
  <si>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</si>
  <si>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</si>
  <si>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</si>
  <si>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</si>
  <si>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</si>
  <si>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</si>
  <si>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</si>
  <si>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</si>
  <si>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</si>
  <si>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</si>
  <si>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</si>
  <si>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</si>
  <si>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</si>
  <si>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</si>
  <si>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</si>
  <si>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</si>
  <si>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</si>
  <si>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</si>
  <si>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</si>
  <si>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</si>
  <si>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</si>
  <si>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</si>
  <si>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</si>
  <si>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</si>
  <si>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</si>
  <si>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</si>
  <si>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</si>
  <si>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</si>
  <si>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</si>
  <si>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</si>
  <si>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</si>
  <si>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</si>
  <si>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</si>
  <si>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</si>
  <si>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</si>
  <si>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</si>
  <si>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</si>
  <si>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</si>
  <si>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</si>
  <si>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</si>
  <si>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</si>
  <si>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</si>
  <si>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</si>
  <si>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</si>
  <si>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</si>
  <si>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</si>
  <si>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</si>
  <si>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</si>
  <si>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</si>
  <si>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</si>
  <si>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</si>
  <si>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</si>
  <si>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</si>
  <si>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</si>
  <si>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</si>
  <si>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</si>
  <si>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</si>
  <si>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</si>
  <si>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</si>
  <si>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</si>
  <si>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</si>
  <si>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</si>
  <si>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</si>
  <si>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</si>
  <si>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</si>
  <si>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</si>
  <si>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</si>
  <si>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</si>
  <si>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</si>
  <si>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</si>
  <si>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</si>
  <si>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</si>
  <si>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</si>
  <si>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</si>
  <si>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</si>
  <si>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</si>
  <si>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</si>
  <si>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</si>
  <si>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</si>
  <si>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</si>
  <si>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</si>
  <si>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</si>
  <si>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</si>
  <si>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</si>
  <si>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</si>
  <si>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</si>
  <si>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</si>
  <si>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</si>
  <si>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</si>
  <si>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</si>
  <si>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</si>
  <si>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</si>
  <si>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</si>
  <si>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</si>
  <si>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</si>
  <si>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</si>
  <si>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</si>
  <si>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</si>
  <si>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</si>
  <si>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</si>
  <si>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</si>
  <si>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</si>
  <si>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</si>
  <si>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</si>
  <si>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</si>
  <si>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</si>
  <si>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</si>
  <si>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</si>
  <si>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</si>
  <si>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</si>
  <si>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</si>
  <si>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</si>
  <si>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</si>
  <si>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</si>
  <si>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</si>
  <si>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</si>
  <si>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</si>
  <si>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</si>
  <si>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</si>
  <si>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</si>
  <si>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</si>
  <si>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</si>
  <si>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</si>
  <si>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</si>
  <si>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</si>
  <si>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</si>
  <si>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</si>
  <si>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</si>
  <si>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</si>
  <si>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</si>
  <si>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</si>
  <si>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</si>
  <si>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</si>
  <si>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</si>
  <si>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</si>
  <si>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</si>
  <si>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</si>
  <si>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</si>
  <si>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</si>
  <si>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</si>
  <si>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</si>
  <si>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</si>
  <si>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</si>
  <si>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</si>
  <si>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</si>
  <si>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</si>
  <si>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</si>
  <si>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</si>
  <si>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</si>
  <si>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</si>
  <si>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</si>
  <si>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</si>
  <si>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</si>
  <si>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</si>
  <si>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</si>
  <si>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</si>
  <si>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</si>
  <si>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</si>
  <si>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</si>
  <si>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</si>
  <si>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</si>
  <si>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</si>
  <si>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</si>
  <si>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</si>
  <si>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</si>
  <si>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</si>
  <si>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</si>
  <si>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</si>
  <si>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</si>
  <si>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</si>
  <si>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</si>
  <si>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</si>
  <si>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</si>
  <si>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</si>
  <si>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</si>
  <si>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</si>
  <si>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</si>
  <si>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</si>
  <si>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</si>
  <si>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</si>
  <si>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</si>
  <si>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</si>
  <si>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</si>
  <si>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</si>
  <si>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</si>
  <si>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</si>
  <si>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</si>
  <si>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</si>
  <si>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</si>
  <si>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</si>
  <si>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</si>
  <si>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</si>
  <si>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</si>
  <si>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</si>
  <si>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</si>
  <si>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</si>
  <si>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</si>
  <si>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</si>
  <si>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</si>
  <si>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</si>
  <si>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</si>
  <si>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</si>
  <si>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</si>
  <si>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</si>
  <si>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</si>
  <si>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</si>
  <si>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</si>
  <si>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</si>
  <si>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</si>
  <si>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</si>
  <si>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</si>
  <si>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</si>
  <si>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</si>
  <si>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</si>
  <si>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</si>
  <si>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</si>
  <si>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</si>
  <si>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</si>
  <si>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</si>
  <si>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</si>
  <si>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</si>
  <si>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</si>
  <si>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</si>
  <si>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</si>
  <si>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</si>
  <si>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</si>
  <si>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</si>
  <si>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</si>
  <si>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</si>
  <si>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</si>
  <si>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</si>
  <si>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</si>
  <si>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</si>
  <si>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</si>
  <si>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</si>
  <si>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</si>
  <si>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</si>
  <si>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</si>
  <si>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</si>
  <si>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</si>
  <si>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</si>
  <si>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</si>
  <si>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</si>
  <si>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</si>
  <si>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</si>
  <si>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</si>
  <si>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</si>
  <si>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</si>
  <si>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</si>
  <si>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</si>
  <si>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</si>
  <si>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</si>
  <si>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</si>
  <si>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</si>
  <si>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</si>
  <si>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</si>
  <si>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</si>
  <si>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</si>
  <si>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</si>
  <si>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</si>
  <si>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</si>
  <si>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</si>
  <si>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</si>
  <si>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</si>
  <si>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</si>
  <si>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</si>
  <si>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</si>
  <si>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</si>
  <si>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</si>
  <si>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</si>
  <si>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</si>
  <si>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</si>
  <si>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</si>
  <si>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</si>
  <si>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</si>
  <si>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</si>
  <si>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</si>
  <si>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</si>
  <si>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</si>
  <si>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</si>
  <si>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</si>
  <si>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</si>
  <si>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</si>
  <si>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</si>
  <si>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</si>
  <si>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</si>
  <si>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</si>
  <si>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</si>
  <si>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</si>
  <si>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</si>
  <si>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</si>
  <si>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</si>
  <si>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</si>
  <si>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</si>
  <si>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</si>
  <si>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</si>
  <si>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</si>
  <si>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</si>
  <si>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</si>
  <si>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</si>
  <si>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</si>
  <si>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</si>
  <si>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</si>
  <si>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</si>
  <si>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</si>
  <si>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</si>
  <si>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</si>
  <si>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</si>
  <si>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</si>
  <si>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</si>
  <si>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</si>
  <si>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</si>
  <si>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</si>
  <si>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</si>
  <si>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</si>
  <si>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</si>
  <si>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</si>
  <si>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</si>
  <si>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</si>
  <si>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</si>
  <si>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</si>
  <si>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</si>
  <si>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</si>
  <si>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</si>
  <si>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</si>
  <si>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</si>
  <si>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</si>
  <si>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</si>
  <si>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</si>
  <si>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</si>
  <si>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</si>
  <si>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</si>
  <si>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</si>
  <si>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</si>
  <si>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</si>
  <si>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</si>
  <si>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</si>
  <si>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</si>
  <si>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</si>
  <si>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</si>
  <si>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</si>
  <si>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</si>
  <si>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</si>
  <si>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</si>
  <si>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</si>
  <si>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</si>
  <si>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</si>
  <si>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</si>
  <si>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</si>
  <si>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</si>
  <si>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</si>
  <si>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</si>
  <si>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</si>
  <si>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</si>
  <si>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</si>
  <si>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</si>
  <si>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</si>
  <si>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</si>
  <si>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</si>
  <si>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</si>
  <si>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</si>
  <si>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</si>
  <si>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</si>
  <si>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</si>
  <si>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</si>
  <si>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</si>
  <si>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</si>
  <si>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</si>
  <si>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</si>
  <si>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</si>
  <si>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</si>
  <si>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</si>
  <si>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</si>
  <si>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</si>
  <si>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</si>
  <si>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</si>
  <si>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</si>
  <si>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</si>
  <si>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</si>
  <si>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</si>
  <si>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</si>
  <si>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</si>
  <si>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</si>
  <si>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</si>
  <si>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</si>
  <si>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</si>
  <si>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</si>
  <si>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</si>
  <si>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</si>
  <si>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</si>
  <si>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</si>
  <si>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</si>
  <si>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</si>
  <si>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</si>
  <si>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</si>
  <si>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</si>
  <si>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</si>
  <si>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</si>
  <si>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</si>
  <si>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</si>
  <si>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</si>
  <si>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</si>
  <si>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</si>
  <si>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</si>
  <si>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</si>
  <si>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</si>
  <si>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</si>
  <si>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</si>
  <si>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</si>
  <si>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</si>
  <si>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</si>
  <si>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</si>
  <si>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</si>
  <si>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</si>
  <si>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</si>
  <si>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</si>
  <si>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</si>
  <si>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</si>
  <si>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</si>
  <si>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</si>
  <si>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</si>
  <si>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</si>
  <si>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</si>
  <si>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</si>
  <si>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</si>
  <si>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</si>
  <si>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</si>
  <si>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</si>
  <si>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</si>
  <si>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</si>
  <si>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</si>
  <si>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</si>
  <si>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</si>
  <si>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</si>
  <si>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</si>
  <si>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</si>
  <si>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</si>
  <si>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</si>
  <si>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</si>
  <si>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</si>
  <si>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</si>
  <si>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</si>
  <si>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</si>
  <si>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</si>
  <si>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</si>
  <si>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</si>
  <si>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</si>
  <si>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</si>
  <si>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</si>
  <si>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</si>
  <si>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</si>
  <si>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</si>
  <si>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</si>
  <si>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</si>
  <si>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</si>
  <si>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</si>
  <si>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</si>
  <si>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</si>
  <si>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</si>
  <si>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</si>
  <si>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</si>
  <si>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</si>
  <si>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</si>
  <si>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</si>
  <si>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</si>
  <si>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</si>
  <si>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</si>
  <si>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</si>
  <si>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</si>
  <si>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</si>
  <si>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</si>
  <si>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</si>
  <si>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</si>
  <si>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</si>
  <si>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</si>
  <si>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</si>
  <si>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</si>
  <si>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</si>
  <si>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</si>
  <si>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</si>
  <si>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</si>
  <si>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</si>
  <si>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</si>
  <si>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</si>
  <si>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</si>
  <si>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</si>
  <si>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</si>
  <si>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</si>
  <si>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</si>
  <si>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</si>
  <si>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</si>
  <si>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</si>
  <si>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</si>
  <si>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</si>
  <si>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</si>
  <si>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</si>
  <si>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</si>
  <si>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</si>
  <si>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</si>
  <si>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</si>
  <si>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</si>
  <si>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</si>
  <si>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</si>
  <si>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</si>
  <si>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</si>
  <si>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</si>
  <si>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</si>
  <si>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</si>
  <si>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</si>
  <si>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</si>
  <si>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</si>
  <si>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</si>
  <si>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</si>
  <si>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</si>
  <si>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</si>
  <si>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</si>
  <si>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</si>
  <si>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</si>
  <si>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</si>
  <si>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</si>
  <si>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</si>
  <si>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</si>
  <si>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</si>
  <si>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</si>
  <si>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</si>
  <si>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</si>
  <si>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</si>
  <si>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</si>
  <si>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</si>
  <si>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</si>
  <si>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</si>
  <si>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</si>
  <si>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</si>
  <si>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</si>
  <si>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</si>
  <si>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</si>
  <si>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</si>
  <si>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</si>
  <si>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</si>
  <si>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</si>
  <si>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</si>
  <si>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</si>
  <si>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</si>
  <si>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</si>
  <si>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</si>
  <si>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</si>
  <si>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</si>
  <si>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</si>
  <si>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</si>
  <si>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</si>
  <si>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</si>
  <si>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</si>
  <si>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</si>
  <si>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</si>
  <si>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</si>
  <si>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</si>
  <si>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</si>
  <si>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</si>
  <si>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</si>
  <si>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</si>
  <si>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</si>
  <si>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</si>
  <si>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</si>
  <si>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</si>
  <si>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</si>
  <si>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</si>
  <si>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</si>
  <si>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</si>
  <si>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</si>
  <si>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</si>
  <si>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</si>
  <si>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</si>
  <si>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</si>
  <si>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</si>
  <si>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</si>
  <si>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</si>
  <si>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</si>
  <si>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</si>
  <si>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</si>
  <si>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</si>
  <si>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</si>
  <si>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</si>
  <si>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</si>
  <si>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</si>
  <si>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</si>
  <si>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</si>
  <si>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</si>
  <si>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</si>
  <si>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</si>
  <si>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</si>
  <si>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</si>
  <si>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</si>
  <si>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</si>
  <si>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</si>
  <si>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</si>
  <si>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</si>
  <si>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</si>
  <si>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</si>
  <si>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</si>
  <si>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</si>
  <si>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</si>
  <si>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</si>
  <si>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</si>
  <si>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</si>
  <si>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</si>
  <si>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</si>
  <si>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</si>
  <si>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</si>
  <si>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</si>
  <si>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</si>
  <si>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</si>
  <si>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</si>
  <si>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</si>
  <si>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</si>
  <si>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</si>
  <si>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</si>
  <si>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</si>
  <si>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</si>
  <si>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</si>
  <si>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</si>
  <si>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</si>
  <si>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</si>
  <si>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</si>
  <si>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</si>
  <si>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</si>
  <si>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</si>
  <si>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</si>
  <si>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</si>
  <si>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</si>
  <si>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</si>
  <si>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</si>
  <si>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</si>
  <si>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</si>
  <si>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</si>
  <si>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</si>
  <si>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</si>
  <si>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</si>
  <si>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</si>
  <si>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</si>
  <si>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</si>
  <si>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</si>
  <si>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</si>
  <si>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</si>
  <si>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</si>
  <si>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</si>
  <si>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</si>
  <si>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</si>
  <si>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</si>
  <si>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</si>
  <si>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</si>
  <si>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</si>
  <si>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</si>
  <si>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</si>
  <si>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</si>
  <si>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</si>
  <si>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</si>
  <si>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</si>
  <si>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</si>
  <si>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</si>
  <si>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</si>
  <si>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</si>
  <si>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</si>
  <si>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</si>
  <si>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</si>
  <si>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</si>
  <si>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</si>
  <si>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</si>
  <si>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</si>
  <si>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</si>
  <si>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</si>
  <si>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</si>
  <si>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</si>
  <si>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</si>
  <si>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</si>
  <si>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</si>
  <si>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</si>
  <si>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</si>
  <si>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</si>
  <si>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</si>
  <si>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</si>
  <si>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</si>
  <si>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</si>
  <si>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</si>
  <si>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</si>
  <si>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</si>
  <si>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</si>
  <si>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</si>
  <si>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</si>
  <si>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</si>
  <si>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</si>
  <si>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</si>
  <si>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</si>
  <si>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</si>
  <si>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</si>
  <si>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</si>
  <si>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</si>
  <si>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</si>
  <si>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</si>
  <si>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</si>
  <si>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</si>
  <si>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</si>
  <si>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</si>
  <si>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</si>
  <si>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</si>
  <si>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</si>
  <si>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</si>
  <si>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</si>
  <si>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</si>
  <si>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</si>
  <si>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</si>
  <si>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</si>
  <si>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</si>
  <si>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</si>
  <si>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</si>
  <si>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</si>
  <si>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</si>
  <si>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</si>
  <si>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</si>
  <si>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</si>
  <si>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</si>
  <si>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</si>
  <si>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</si>
  <si>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</si>
  <si>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</si>
  <si>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</si>
  <si>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</si>
  <si>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</si>
  <si>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</si>
  <si>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</si>
  <si>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</si>
  <si>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</si>
  <si>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</si>
  <si>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</si>
  <si>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</si>
  <si>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</si>
  <si>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</si>
  <si>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</si>
  <si>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</si>
  <si>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</si>
  <si>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</si>
  <si>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</si>
  <si>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</si>
  <si>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</si>
  <si>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</si>
  <si>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</si>
  <si>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</si>
  <si>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</si>
  <si>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</si>
  <si>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</si>
  <si>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</si>
  <si>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</si>
  <si>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</si>
  <si>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</si>
  <si>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</si>
  <si>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</si>
  <si>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</si>
  <si>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</si>
  <si>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</si>
  <si>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</si>
  <si>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</si>
  <si>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</si>
  <si>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</si>
  <si>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</si>
  <si>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</si>
  <si>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</si>
  <si>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</si>
  <si>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</si>
  <si>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</si>
  <si>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</si>
  <si>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</si>
  <si>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</si>
  <si>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</si>
  <si>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</si>
  <si>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</si>
  <si>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</si>
  <si>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</si>
  <si>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</si>
  <si>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</si>
  <si>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</si>
  <si>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</si>
  <si>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</si>
  <si>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</si>
  <si>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</si>
  <si>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</si>
  <si>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</si>
  <si>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</si>
  <si>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</si>
  <si>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</si>
  <si>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</si>
  <si>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</si>
  <si>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</si>
  <si>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</si>
  <si>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</si>
  <si>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</si>
  <si>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</si>
  <si>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</si>
  <si>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</si>
  <si>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</si>
  <si>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</si>
  <si>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</si>
  <si>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</si>
  <si>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</si>
  <si>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</si>
  <si>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</si>
  <si>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</si>
  <si>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</si>
  <si>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</si>
  <si>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</si>
  <si>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</si>
  <si>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</si>
  <si>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</si>
  <si>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</si>
  <si>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</si>
  <si>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</si>
  <si>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</si>
  <si>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</si>
  <si>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</si>
  <si>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</si>
  <si>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</si>
  <si>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</si>
  <si>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</si>
  <si>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</si>
  <si>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</si>
  <si>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</si>
  <si>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</si>
  <si>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</si>
  <si>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</si>
  <si>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</si>
  <si>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</si>
  <si>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</si>
  <si>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</si>
  <si>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</si>
  <si>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</si>
  <si>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</si>
  <si>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</si>
  <si>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</si>
  <si>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</si>
  <si>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</si>
  <si>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</si>
  <si>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</si>
  <si>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</si>
  <si>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</si>
  <si>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</si>
  <si>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</si>
  <si>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</si>
  <si>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</si>
  <si>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</si>
  <si>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</si>
  <si>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</si>
  <si>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</si>
  <si>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</si>
  <si>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</si>
  <si>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</si>
  <si>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</si>
  <si>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</si>
  <si>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</si>
  <si>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</si>
  <si>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</si>
  <si>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</si>
  <si>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</si>
  <si>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</si>
  <si>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</si>
  <si>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</si>
  <si>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</si>
  <si>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</si>
  <si>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</si>
  <si>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</si>
  <si>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</si>
  <si>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</si>
  <si>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</si>
  <si>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</si>
  <si>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</si>
  <si>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</si>
  <si>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</si>
  <si>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</si>
  <si>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</si>
  <si>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</si>
  <si>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</si>
  <si>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</si>
  <si>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</si>
  <si>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</si>
  <si>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</si>
  <si>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</si>
  <si>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</si>
  <si>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</si>
  <si>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</si>
  <si>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</si>
  <si>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</si>
  <si>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</si>
  <si>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</si>
  <si>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</si>
  <si>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</si>
  <si>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</si>
  <si>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</si>
  <si>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</si>
  <si>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</si>
  <si>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</si>
  <si>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</si>
  <si>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</si>
  <si>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</si>
  <si>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</si>
  <si>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</si>
  <si>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</si>
  <si>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</si>
  <si>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</si>
  <si>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</si>
  <si>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</si>
  <si>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</si>
  <si>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</si>
  <si>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</si>
  <si>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</si>
  <si>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</si>
  <si>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</si>
  <si>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</si>
  <si>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</si>
  <si>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</si>
  <si>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</si>
  <si>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</si>
  <si>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</si>
  <si>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</si>
  <si>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</si>
  <si>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</si>
  <si>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</si>
  <si>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</si>
  <si>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</si>
  <si>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</si>
  <si>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</si>
  <si>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</si>
  <si>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</si>
  <si>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</si>
  <si>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</si>
  <si>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</si>
  <si>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</si>
  <si>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</si>
  <si>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</si>
  <si>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</si>
  <si>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</si>
  <si>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</si>
  <si>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</si>
  <si>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</si>
  <si>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</si>
  <si>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</si>
  <si>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</si>
  <si>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</si>
  <si>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</si>
  <si>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</si>
  <si>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</si>
  <si>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</si>
  <si>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</si>
  <si>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</si>
  <si>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</si>
  <si>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</si>
  <si>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</si>
  <si>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</si>
  <si>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</si>
  <si>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</si>
  <si>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</si>
  <si>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</si>
  <si>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</si>
  <si>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</si>
  <si>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</si>
  <si>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</si>
  <si>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</si>
  <si>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</si>
  <si>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</si>
  <si>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</si>
  <si>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</si>
  <si>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</si>
  <si>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</si>
  <si>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</si>
  <si>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</si>
  <si>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</si>
  <si>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</si>
  <si>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</si>
  <si>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</si>
  <si>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</si>
  <si>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</si>
  <si>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</si>
  <si>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</si>
  <si>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</si>
  <si>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</si>
  <si>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</si>
  <si>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</si>
  <si>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</si>
  <si>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</si>
  <si>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</si>
  <si>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</si>
  <si>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</si>
  <si>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</si>
  <si>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</si>
  <si>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</si>
  <si>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</si>
  <si>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</si>
  <si>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</si>
  <si>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</si>
  <si>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</si>
  <si>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</si>
  <si>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</si>
  <si>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</si>
  <si>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</si>
  <si>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</si>
  <si>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</si>
  <si>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</si>
  <si>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</si>
  <si>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</si>
  <si>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</si>
  <si>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</si>
  <si>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</si>
  <si>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</si>
  <si>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</si>
  <si>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</si>
  <si>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</si>
  <si>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</si>
  <si>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</si>
  <si>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</si>
  <si>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</si>
  <si>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</si>
  <si>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</si>
  <si>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</si>
  <si>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</si>
  <si>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</si>
  <si>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</si>
  <si>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</si>
  <si>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</si>
  <si>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</si>
  <si>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</si>
  <si>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</si>
  <si>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</si>
  <si>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</si>
  <si>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</si>
  <si>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</si>
  <si>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</si>
  <si>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</si>
  <si>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</si>
  <si>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</si>
  <si>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</si>
  <si>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</si>
  <si>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</si>
  <si>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</si>
  <si>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</si>
  <si>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</si>
  <si>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</si>
  <si>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</si>
  <si>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</si>
  <si>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</si>
  <si>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</si>
  <si>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</si>
  <si>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</si>
  <si>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</si>
  <si>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</si>
  <si>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</si>
  <si>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</si>
  <si>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</si>
  <si>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</si>
  <si>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</si>
  <si>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</si>
  <si>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</si>
  <si>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</si>
  <si>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</si>
  <si>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</si>
  <si>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</si>
  <si>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</si>
  <si>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</si>
  <si>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</si>
  <si>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</si>
  <si>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</si>
  <si>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</si>
  <si>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</si>
  <si>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</si>
  <si>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</si>
  <si>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</si>
  <si>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</si>
  <si>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</si>
  <si>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</si>
  <si>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</si>
  <si>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</si>
  <si>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</si>
  <si>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</si>
  <si>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</si>
  <si>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</si>
  <si>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</si>
  <si>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</si>
  <si>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</si>
  <si>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</si>
  <si>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</si>
  <si>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</si>
  <si>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</si>
  <si>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</si>
  <si>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</si>
  <si>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</si>
  <si>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</si>
  <si>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</si>
  <si>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</si>
  <si>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</si>
  <si>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</si>
  <si>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</si>
  <si>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</si>
  <si>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</si>
  <si>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</si>
  <si>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</si>
  <si>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</si>
  <si>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</si>
  <si>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</si>
  <si>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</si>
  <si>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</si>
  <si>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</si>
  <si>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</si>
  <si>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</si>
  <si>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</si>
  <si>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</si>
  <si>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</si>
  <si>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</si>
  <si>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</si>
  <si>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</si>
  <si>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</si>
  <si>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</si>
  <si>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</si>
  <si>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</si>
  <si>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</si>
  <si>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</si>
  <si>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</si>
  <si>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</si>
  <si>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</si>
  <si>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</si>
  <si>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</si>
  <si>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</si>
  <si>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</si>
  <si>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</si>
  <si>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</si>
  <si>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</si>
  <si>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</si>
  <si>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</si>
  <si>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</si>
  <si>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</si>
  <si>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</si>
  <si>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</si>
  <si>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</si>
  <si>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</si>
  <si>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</si>
  <si>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</si>
  <si>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</si>
  <si>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</si>
  <si>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</si>
  <si>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</si>
  <si>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</si>
  <si>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</si>
  <si>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</si>
  <si>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</si>
  <si>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</si>
  <si>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</si>
  <si>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</si>
  <si>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</si>
  <si>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</si>
  <si>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</si>
  <si>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</si>
  <si>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</si>
  <si>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</si>
  <si>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</si>
  <si>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</si>
  <si>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</si>
  <si>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</si>
  <si>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</si>
  <si>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</si>
  <si>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</si>
  <si>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</si>
  <si>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</si>
  <si>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</si>
  <si>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</si>
  <si>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</si>
  <si>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</si>
  <si>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</si>
  <si>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</si>
  <si>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</si>
  <si>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</si>
  <si>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</si>
  <si>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</si>
  <si>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</si>
  <si>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</si>
  <si>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</si>
  <si>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</si>
  <si>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</si>
  <si>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</si>
  <si>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</si>
  <si>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</si>
  <si>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</si>
  <si>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</si>
  <si>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</si>
  <si>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</si>
  <si>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</si>
  <si>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</si>
  <si>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</si>
  <si>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</si>
  <si>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</si>
  <si>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</si>
  <si>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</si>
  <si>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</si>
  <si>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</si>
  <si>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</si>
  <si>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</si>
  <si>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</si>
  <si>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</si>
  <si>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</si>
  <si>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</si>
  <si>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</si>
  <si>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</si>
  <si>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</si>
  <si>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</si>
  <si>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</si>
  <si>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</si>
  <si>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</si>
  <si>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</si>
  <si>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</si>
  <si>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</si>
  <si>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</si>
  <si>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</si>
  <si>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</si>
  <si>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</si>
  <si>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</si>
  <si>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</si>
  <si>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</si>
  <si>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</si>
  <si>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</si>
  <si>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</si>
  <si>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</si>
  <si>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</si>
  <si>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</si>
  <si>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</si>
  <si>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</si>
  <si>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</si>
  <si>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</si>
  <si>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</si>
  <si>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</si>
  <si>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</si>
  <si>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</si>
  <si>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</si>
  <si>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</si>
  <si>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</si>
  <si>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</si>
  <si>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</si>
  <si>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</si>
  <si>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</si>
  <si>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</si>
  <si>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</si>
  <si>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</si>
  <si>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</si>
  <si>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</si>
  <si>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</si>
  <si>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</si>
  <si>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</si>
  <si>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</si>
  <si>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</si>
  <si>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</si>
  <si>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</si>
  <si>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</si>
  <si>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</si>
  <si>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</si>
  <si>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</si>
  <si>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</si>
  <si>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</si>
  <si>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</si>
  <si>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</si>
  <si>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</si>
  <si>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</si>
  <si>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</si>
  <si>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</si>
  <si>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</si>
  <si>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</si>
  <si>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</si>
  <si>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</si>
  <si>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</si>
  <si>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</si>
  <si>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</si>
  <si>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</si>
  <si>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</si>
  <si>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</si>
  <si>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</si>
  <si>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</si>
  <si>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</si>
  <si>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</si>
  <si>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</si>
  <si>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</si>
  <si>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</si>
  <si>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</si>
  <si>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</si>
  <si>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</si>
  <si>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</si>
  <si>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</si>
  <si>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</si>
  <si>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</si>
  <si>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</si>
  <si>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</si>
  <si>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</si>
  <si>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</si>
  <si>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</si>
  <si>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</si>
  <si>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</si>
  <si>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</si>
  <si>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</si>
  <si>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</si>
  <si>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</si>
  <si>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</si>
  <si>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</si>
  <si>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</si>
  <si>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</si>
  <si>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</si>
  <si>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</si>
  <si>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</si>
  <si>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</si>
  <si>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</si>
  <si>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</si>
  <si>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</si>
  <si>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</si>
  <si>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</si>
  <si>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</si>
  <si>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</si>
  <si>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</si>
  <si>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</si>
  <si>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</si>
  <si>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</si>
  <si>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</si>
  <si>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</si>
  <si>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</si>
  <si>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</si>
  <si>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</si>
  <si>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</si>
  <si>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</si>
  <si>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</si>
  <si>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</si>
  <si>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</si>
  <si>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</si>
  <si>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</si>
  <si>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</si>
  <si>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</si>
  <si>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</si>
  <si>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</si>
  <si>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</si>
  <si>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</si>
  <si>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</si>
  <si>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</si>
  <si>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</si>
  <si>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</si>
  <si>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</si>
  <si>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</si>
  <si>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</si>
  <si>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</si>
  <si>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</si>
  <si>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</si>
  <si>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</si>
  <si>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</si>
  <si>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</si>
  <si>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</si>
  <si>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</si>
  <si>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</si>
  <si>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</si>
  <si>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</si>
  <si>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</si>
  <si>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</si>
  <si>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</si>
  <si>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</si>
  <si>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</si>
  <si>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</si>
  <si>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</si>
  <si>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</si>
  <si>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</si>
  <si>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</si>
  <si>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</si>
  <si>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</si>
  <si>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</si>
  <si>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</si>
  <si>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</si>
  <si>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</si>
  <si>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</si>
  <si>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</si>
  <si>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</si>
  <si>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</si>
  <si>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</si>
  <si>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</si>
  <si>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</si>
  <si>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</si>
  <si>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</si>
  <si>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</si>
  <si>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</si>
  <si>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</si>
  <si>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</si>
  <si>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</si>
  <si>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</si>
  <si>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</si>
  <si>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</si>
  <si>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</si>
  <si>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</si>
  <si>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</si>
  <si>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</si>
  <si>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</si>
  <si>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</si>
  <si>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</si>
  <si>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</si>
  <si>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</si>
  <si>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</si>
  <si>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</si>
  <si>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</si>
  <si>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</si>
  <si>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</si>
  <si>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</si>
  <si>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</si>
  <si>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</si>
  <si>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</si>
  <si>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</si>
  <si>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</si>
  <si>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</si>
  <si>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</si>
  <si>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</si>
  <si>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</si>
  <si>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</si>
  <si>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</si>
  <si>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</si>
  <si>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</si>
  <si>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</si>
  <si>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</si>
  <si>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</si>
  <si>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</si>
  <si>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</si>
  <si>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</si>
  <si>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</si>
  <si>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</si>
  <si>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</si>
  <si>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</si>
  <si>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</si>
  <si>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</si>
  <si>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</si>
  <si>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</si>
  <si>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</si>
  <si>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</si>
  <si>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</si>
  <si>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</si>
  <si>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</si>
  <si>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</si>
  <si>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</si>
  <si>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</si>
  <si>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</si>
  <si>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</si>
  <si>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</si>
  <si>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</si>
  <si>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</si>
  <si>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</si>
  <si>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</si>
  <si>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</si>
  <si>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</si>
  <si>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</si>
  <si>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</si>
  <si>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</si>
  <si>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</si>
  <si>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</si>
  <si>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</si>
  <si>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</si>
  <si>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</si>
  <si>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</si>
  <si>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</si>
  <si>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</si>
  <si>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</si>
  <si>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</si>
  <si>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</si>
  <si>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</si>
  <si>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</si>
  <si>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</si>
  <si>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</si>
  <si>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</si>
  <si>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</si>
  <si>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</si>
  <si>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</si>
  <si>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</si>
  <si>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</si>
  <si>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</si>
  <si>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</si>
  <si>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</si>
  <si>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</si>
  <si>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</si>
  <si>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</si>
  <si>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</si>
  <si>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</si>
  <si>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</si>
  <si>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</si>
  <si>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</si>
  <si>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</si>
  <si>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</si>
  <si>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</si>
  <si>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</si>
  <si>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</si>
  <si>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</si>
  <si>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</si>
  <si>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</si>
  <si>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</si>
  <si>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</si>
  <si>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</si>
  <si>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</si>
  <si>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</si>
  <si>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</si>
  <si>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</si>
  <si>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</si>
  <si>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</si>
  <si>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</si>
  <si>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</si>
  <si>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</si>
  <si>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</si>
  <si>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</si>
  <si>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</si>
  <si>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</si>
  <si>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</si>
  <si>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</si>
  <si>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</si>
  <si>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</si>
  <si>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</si>
  <si>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</si>
  <si>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</si>
  <si>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</si>
  <si>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</si>
  <si>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</si>
  <si>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</si>
  <si>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</si>
  <si>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</si>
  <si>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</si>
  <si>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</si>
  <si>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</si>
  <si>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</si>
  <si>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</si>
  <si>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</si>
  <si>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</si>
  <si>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</si>
  <si>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</si>
  <si>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</si>
  <si>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</si>
  <si>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</si>
  <si>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</si>
  <si>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</si>
  <si>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</si>
  <si>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</si>
  <si>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</si>
  <si>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</si>
  <si>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</si>
  <si>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</si>
  <si>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</si>
  <si>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</si>
  <si>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</si>
  <si>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</si>
  <si>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</si>
  <si>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</si>
  <si>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</si>
  <si>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</si>
  <si>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</si>
  <si>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</si>
  <si>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</si>
  <si>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</si>
  <si>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</si>
  <si>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</si>
  <si>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</si>
  <si>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</si>
  <si>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</si>
  <si>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</si>
  <si>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</si>
  <si>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</si>
  <si>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</si>
  <si>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</si>
  <si>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</si>
  <si>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</si>
  <si>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</si>
  <si>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</si>
  <si>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</si>
  <si>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</si>
  <si>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</si>
  <si>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</si>
  <si>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</si>
  <si>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</si>
  <si>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</si>
  <si>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</si>
  <si>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</si>
  <si>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</si>
  <si>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</si>
  <si>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</si>
  <si>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</si>
  <si>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</si>
  <si>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</si>
  <si>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</si>
  <si>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</si>
  <si>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</si>
  <si>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</si>
  <si>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</si>
  <si>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</si>
  <si>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</si>
  <si>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</si>
  <si>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</si>
  <si>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</si>
  <si>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</si>
  <si>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</si>
  <si>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</si>
  <si>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</si>
  <si>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</si>
  <si>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</si>
  <si>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</si>
  <si>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</si>
  <si>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</si>
  <si>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</si>
  <si>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</si>
  <si>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</si>
  <si>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</si>
  <si>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</si>
  <si>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</si>
  <si>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</si>
  <si>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</si>
  <si>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</si>
  <si>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</si>
  <si>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</si>
  <si>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</si>
  <si>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</si>
  <si>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</si>
  <si>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</si>
  <si>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</si>
  <si>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</si>
  <si>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</si>
  <si>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</si>
  <si>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</si>
  <si>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</si>
  <si>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</si>
  <si>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</si>
  <si>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</si>
  <si>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</si>
  <si>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</si>
  <si>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</si>
  <si>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</si>
  <si>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</si>
  <si>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</si>
  <si>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</si>
  <si>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</si>
  <si>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</si>
  <si>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</si>
  <si>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</si>
  <si>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</si>
  <si>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</si>
  <si>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</si>
  <si>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</si>
  <si>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</si>
  <si>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</si>
  <si>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</si>
  <si>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</si>
  <si>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</si>
  <si>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</si>
  <si>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</si>
  <si>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</si>
  <si>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</si>
  <si>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</si>
  <si>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</si>
  <si>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</si>
  <si>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</si>
  <si>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</si>
  <si>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</si>
  <si>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</si>
  <si>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</si>
  <si>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</si>
  <si>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</si>
  <si>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</si>
  <si>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</si>
  <si>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</si>
  <si>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</si>
  <si>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</si>
  <si>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</si>
  <si>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</si>
  <si>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</si>
  <si>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</si>
  <si>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</si>
  <si>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</si>
  <si>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</si>
  <si>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</si>
  <si>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</si>
  <si>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</si>
  <si>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</si>
  <si>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</si>
  <si>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</si>
  <si>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</si>
  <si>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</si>
  <si>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</si>
  <si>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</si>
  <si>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</si>
  <si>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</si>
  <si>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</si>
  <si>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</si>
  <si>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</si>
  <si>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</si>
  <si>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</si>
  <si>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</si>
  <si>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</si>
  <si>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</si>
  <si>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</si>
  <si>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</si>
  <si>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</si>
  <si>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</si>
  <si>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</si>
  <si>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</si>
  <si>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</si>
  <si>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</si>
  <si>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</si>
  <si>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</si>
  <si>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</si>
  <si>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</si>
  <si>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</si>
  <si>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</si>
  <si>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</si>
  <si>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</si>
  <si>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</si>
  <si>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</si>
  <si>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</si>
  <si>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</si>
  <si>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</si>
  <si>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</si>
  <si>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</si>
  <si>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</si>
  <si>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</si>
  <si>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</si>
  <si>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</si>
  <si>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</si>
  <si>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</si>
  <si>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</si>
  <si>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</si>
  <si>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</si>
  <si>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</si>
  <si>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</si>
  <si>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</si>
  <si>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</si>
  <si>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</si>
  <si>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</si>
  <si>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</si>
  <si>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</si>
  <si>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</si>
  <si>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</si>
  <si>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</si>
  <si>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</si>
  <si>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</si>
  <si>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</si>
  <si>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</si>
  <si>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</si>
  <si>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</si>
  <si>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</si>
  <si>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</si>
  <si>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</si>
  <si>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</si>
  <si>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</si>
  <si>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</si>
  <si>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</si>
  <si>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</si>
  <si>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</si>
  <si>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</si>
  <si>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</si>
  <si>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</si>
  <si>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</si>
  <si>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</si>
  <si>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</si>
  <si>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</si>
  <si>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</si>
  <si>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</si>
  <si>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</si>
  <si>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</si>
  <si>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</si>
  <si>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</si>
  <si>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</si>
  <si>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</si>
  <si>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</si>
  <si>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</si>
  <si>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</si>
  <si>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</si>
  <si>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</si>
  <si>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</si>
  <si>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</si>
  <si>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</si>
  <si>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</si>
  <si>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</si>
  <si>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</si>
  <si>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</si>
  <si>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</si>
  <si>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</si>
  <si>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</si>
  <si>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</si>
  <si>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</si>
  <si>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</si>
  <si>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</si>
  <si>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</si>
  <si>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</si>
  <si>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</si>
  <si>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</si>
  <si>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</si>
  <si>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</si>
  <si>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</si>
  <si>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</si>
  <si>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</si>
  <si>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</si>
  <si>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</si>
  <si>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</si>
  <si>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</si>
  <si>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</si>
  <si>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</si>
  <si>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</si>
  <si>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</si>
  <si>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</si>
  <si>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</si>
  <si>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</si>
  <si>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</si>
  <si>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</si>
  <si>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</si>
  <si>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</si>
  <si>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</si>
  <si>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</si>
  <si>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</si>
  <si>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</si>
  <si>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</si>
  <si>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</si>
  <si>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</si>
  <si>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</si>
  <si>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</si>
  <si>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</si>
  <si>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</si>
  <si>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</si>
  <si>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</si>
  <si>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</si>
  <si>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</si>
  <si>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</si>
  <si>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</si>
  <si>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</si>
  <si>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</si>
  <si>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</si>
  <si>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</si>
  <si>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</si>
  <si>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</si>
  <si>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</si>
  <si>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</si>
  <si>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</si>
  <si>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</si>
  <si>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</si>
  <si>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</si>
  <si>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</si>
  <si>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</si>
  <si>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</si>
  <si>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</si>
  <si>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</si>
  <si>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</si>
  <si>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</si>
  <si>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</si>
  <si>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</si>
  <si>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</si>
  <si>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</si>
  <si>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</si>
  <si>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</si>
  <si>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</si>
  <si>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</si>
  <si>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</si>
  <si>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</si>
  <si>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</si>
  <si>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</si>
  <si>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</si>
  <si>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</si>
  <si>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</si>
  <si>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</si>
  <si>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</si>
  <si>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</si>
  <si>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</si>
  <si>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</si>
  <si>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</si>
  <si>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</si>
  <si>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</si>
  <si>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</si>
  <si>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</si>
  <si>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</si>
  <si>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</si>
  <si>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</si>
  <si>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</si>
  <si>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</si>
  <si>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</si>
  <si>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</si>
  <si>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</si>
  <si>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</si>
  <si>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</si>
  <si>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</si>
  <si>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</si>
  <si>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</si>
  <si>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</si>
  <si>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</si>
  <si>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</si>
  <si>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</si>
  <si>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</si>
  <si>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</si>
  <si>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</si>
  <si>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</si>
  <si>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</si>
  <si>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</si>
  <si>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</si>
  <si>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</si>
  <si>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</si>
  <si>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</si>
  <si>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</si>
  <si>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</si>
  <si>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</si>
  <si>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</si>
  <si>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</si>
  <si>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</si>
  <si>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</si>
  <si>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</si>
  <si>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</si>
  <si>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</si>
  <si>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</si>
  <si>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</si>
  <si>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</si>
  <si>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</si>
  <si>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</si>
  <si>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</si>
  <si>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</si>
  <si>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</si>
  <si>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</si>
  <si>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</si>
  <si>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</si>
  <si>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</si>
  <si>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</si>
  <si>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</si>
  <si>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</si>
  <si>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</si>
  <si>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</si>
  <si>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</si>
  <si>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</si>
  <si>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</si>
  <si>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</si>
  <si>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</si>
  <si>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</si>
  <si>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</si>
  <si>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</si>
  <si>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</si>
  <si>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</si>
  <si>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</si>
  <si>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</si>
  <si>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</si>
  <si>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</si>
  <si>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</si>
  <si>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</si>
  <si>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</si>
  <si>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</si>
  <si>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</si>
  <si>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</si>
  <si>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</si>
  <si>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</si>
  <si>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</si>
  <si>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</si>
  <si>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</si>
  <si>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</si>
  <si>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</si>
  <si>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</si>
  <si>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</si>
  <si>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</si>
  <si>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</si>
  <si>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</si>
  <si>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</si>
  <si>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</si>
  <si>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</si>
  <si>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</si>
  <si>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</si>
  <si>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</si>
  <si>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</si>
  <si>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</si>
  <si>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</si>
  <si>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</si>
  <si>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</si>
  <si>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</si>
  <si>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</si>
  <si>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</si>
  <si>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</si>
  <si>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</si>
  <si>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</si>
  <si>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</si>
  <si>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</si>
  <si>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</si>
  <si>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</si>
  <si>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</si>
  <si>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</si>
  <si>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</si>
  <si>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</si>
  <si>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</si>
  <si>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</si>
  <si>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</si>
  <si>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</si>
  <si>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</si>
  <si>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</si>
  <si>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</si>
  <si>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</si>
  <si>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</si>
  <si>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</si>
  <si>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</si>
  <si>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</si>
  <si>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</si>
  <si>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</si>
  <si>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</si>
  <si>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</si>
  <si>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</si>
  <si>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</si>
  <si>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</si>
  <si>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</si>
  <si>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</si>
  <si>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</si>
  <si>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</si>
  <si>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</si>
  <si>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</si>
  <si>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</si>
  <si>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</si>
  <si>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</si>
  <si>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</si>
  <si>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</si>
  <si>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</si>
  <si>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</si>
  <si>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</si>
  <si>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</si>
  <si>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</si>
  <si>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</si>
  <si>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</si>
  <si>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</si>
  <si>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</si>
  <si>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</si>
  <si>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</si>
  <si>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</si>
  <si>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</si>
  <si>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</si>
  <si>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</si>
  <si>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</si>
  <si>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</si>
  <si>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</si>
  <si>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</si>
  <si>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</si>
  <si>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</si>
  <si>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</si>
  <si>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</si>
  <si>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</si>
  <si>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</si>
  <si>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</si>
  <si>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</si>
  <si>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</si>
  <si>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</si>
  <si>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</si>
  <si>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</si>
  <si>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</si>
  <si>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</si>
  <si>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</si>
  <si>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</si>
  <si>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</si>
  <si>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</si>
  <si>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</si>
  <si>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</si>
  <si>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</si>
  <si>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</si>
  <si>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</si>
  <si>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</si>
  <si>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</si>
  <si>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</si>
  <si>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</si>
  <si>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</si>
  <si>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</si>
  <si>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</si>
  <si>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</si>
  <si>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</si>
  <si>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</si>
  <si>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</si>
  <si>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</si>
  <si>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</si>
  <si>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</si>
  <si>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</si>
  <si>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</si>
  <si>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</si>
  <si>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</si>
  <si>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</si>
  <si>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</si>
  <si>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</si>
  <si>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</si>
  <si>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</si>
  <si>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</si>
  <si>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</si>
  <si>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</si>
  <si>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</si>
  <si>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</si>
  <si>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</si>
  <si>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</si>
  <si>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</si>
  <si>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</si>
  <si>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</si>
  <si>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</si>
  <si>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</si>
  <si>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</si>
  <si>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</si>
  <si>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</si>
  <si>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</si>
  <si>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</si>
  <si>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</si>
  <si>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</si>
  <si>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</si>
  <si>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</si>
  <si>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</si>
  <si>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</si>
  <si>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</si>
  <si>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</si>
  <si>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</si>
  <si>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</si>
  <si>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</si>
  <si>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</si>
  <si>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</si>
  <si>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</si>
  <si>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</si>
  <si>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</si>
  <si>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</si>
  <si>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</si>
  <si>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</si>
  <si>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</si>
  <si>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</si>
  <si>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</si>
  <si>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</si>
  <si>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</si>
  <si>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</si>
  <si>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</si>
  <si>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</si>
  <si>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</si>
  <si>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</si>
  <si>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</si>
  <si>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</si>
  <si>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</si>
  <si>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</si>
  <si>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</si>
  <si>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</si>
  <si>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</si>
  <si>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</si>
  <si>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</si>
  <si>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</si>
  <si>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</si>
  <si>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</si>
  <si>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</si>
  <si>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</si>
  <si>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</si>
  <si>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</si>
  <si>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</si>
  <si>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</si>
  <si>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</si>
  <si>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</si>
  <si>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</si>
  <si>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</si>
  <si>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</si>
  <si>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</si>
  <si>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</si>
  <si>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</si>
  <si>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</si>
  <si>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</si>
  <si>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</si>
  <si>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</si>
  <si>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</si>
  <si>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</si>
  <si>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</si>
  <si>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</si>
  <si>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</si>
  <si>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</si>
  <si>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</si>
  <si>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</si>
  <si>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</si>
  <si>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</si>
  <si>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</si>
  <si>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</si>
  <si>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</si>
  <si>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</si>
  <si>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</si>
  <si>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</si>
  <si>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</si>
  <si>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</si>
  <si>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</si>
  <si>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</si>
  <si>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</si>
  <si>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</si>
  <si>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</si>
  <si>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</si>
  <si>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</si>
  <si>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</si>
  <si>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</si>
  <si>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</si>
  <si>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</si>
  <si>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</si>
  <si>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</si>
  <si>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</si>
  <si>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</si>
  <si>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</si>
  <si>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</si>
  <si>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</si>
  <si>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</si>
  <si>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</si>
  <si>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</si>
  <si>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</si>
  <si>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</si>
  <si>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</si>
  <si>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</si>
  <si>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</si>
  <si>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</si>
  <si>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</si>
  <si>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</si>
  <si>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</si>
  <si>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</si>
  <si>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</si>
  <si>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</si>
  <si>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</si>
  <si>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</si>
  <si>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</si>
  <si>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</si>
  <si>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</si>
  <si>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</si>
  <si>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</si>
  <si>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</si>
  <si>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</si>
  <si>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</si>
  <si>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</si>
  <si>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</si>
  <si>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</si>
  <si>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</si>
  <si>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</si>
  <si>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</si>
  <si>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</si>
  <si>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</si>
  <si>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</si>
  <si>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</si>
  <si>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</si>
  <si>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</si>
  <si>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</si>
  <si>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</si>
  <si>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</si>
  <si>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</si>
  <si>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</si>
  <si>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</si>
  <si>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</si>
  <si>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</si>
  <si>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</si>
  <si>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</si>
  <si>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</si>
  <si>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</si>
  <si>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</si>
  <si>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</si>
  <si>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</si>
  <si>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</si>
  <si>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</si>
  <si>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</si>
  <si>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</si>
  <si>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</si>
  <si>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</si>
  <si>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</si>
  <si>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</si>
  <si>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</si>
  <si>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</si>
  <si>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</si>
  <si>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</si>
  <si>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</si>
  <si>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</si>
  <si>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</si>
  <si>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</si>
  <si>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</si>
  <si>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</si>
  <si>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</si>
  <si>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</si>
  <si>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</si>
  <si>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</si>
  <si>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</si>
  <si>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</si>
  <si>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</si>
  <si>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</si>
  <si>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</si>
  <si>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</si>
  <si>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</si>
  <si>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</si>
  <si>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</si>
  <si>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</si>
  <si>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</si>
  <si>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</si>
  <si>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</si>
  <si>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</si>
  <si>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</si>
  <si>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</si>
  <si>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</si>
  <si>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</si>
  <si>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</si>
  <si>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</si>
  <si>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</si>
  <si>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</si>
  <si>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</si>
  <si>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</si>
  <si>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</si>
  <si>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</si>
  <si>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</si>
  <si>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</si>
  <si>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</si>
  <si>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</si>
  <si>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</si>
  <si>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</si>
  <si>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</si>
  <si>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</si>
  <si>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</si>
  <si>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</si>
  <si>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</si>
  <si>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</si>
  <si>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</si>
  <si>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</si>
  <si>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</si>
  <si>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</si>
  <si>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</si>
  <si>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</si>
  <si>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</si>
  <si>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</si>
  <si>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</si>
  <si>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</si>
  <si>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</si>
  <si>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</si>
  <si>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</si>
  <si>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</si>
  <si>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</si>
  <si>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</si>
  <si>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</si>
  <si>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</si>
  <si>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</si>
  <si>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</si>
  <si>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</si>
  <si>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</si>
  <si>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</si>
  <si>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</si>
  <si>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</si>
  <si>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</si>
  <si>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</si>
  <si>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</si>
  <si>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</si>
  <si>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</si>
  <si>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</si>
  <si>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</si>
  <si>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</si>
  <si>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</si>
  <si>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</si>
  <si>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</si>
  <si>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</si>
  <si>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</si>
  <si>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</si>
  <si>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</si>
  <si>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</si>
  <si>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</si>
  <si>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</si>
  <si>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</si>
  <si>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</si>
  <si>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</si>
  <si>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</si>
  <si>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</si>
  <si>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</si>
  <si>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</si>
  <si>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</si>
  <si>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</si>
  <si>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</si>
  <si>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</si>
  <si>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</si>
  <si>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</si>
  <si>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</si>
  <si>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</si>
  <si>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</si>
  <si>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</si>
  <si>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</si>
  <si>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</si>
  <si>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</si>
  <si>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</si>
  <si>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</si>
  <si>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</si>
  <si>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</si>
  <si>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</si>
  <si>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</si>
  <si>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</si>
  <si>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</si>
  <si>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</si>
  <si>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</si>
  <si>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</si>
  <si>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</si>
  <si>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</si>
  <si>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</si>
  <si>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</si>
  <si>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</si>
  <si>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</si>
  <si>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</si>
  <si>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</si>
  <si>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</si>
  <si>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</si>
  <si>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</si>
  <si>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</si>
  <si>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</si>
  <si>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</si>
  <si>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</si>
  <si>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</si>
  <si>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</si>
  <si>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</si>
  <si>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</si>
  <si>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</si>
  <si>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</si>
  <si>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</si>
  <si>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</si>
  <si>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</si>
  <si>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</si>
  <si>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</si>
  <si>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</si>
  <si>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</si>
  <si>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</si>
  <si>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</si>
  <si>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</si>
  <si>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</si>
  <si>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</si>
  <si>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</si>
  <si>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</si>
  <si>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</si>
  <si>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</si>
  <si>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</si>
  <si>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</si>
  <si>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</si>
  <si>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</si>
  <si>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</si>
  <si>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</si>
  <si>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</si>
  <si>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</si>
  <si>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</si>
  <si>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</si>
  <si>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</si>
  <si>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</si>
  <si>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</si>
  <si>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</si>
  <si>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</si>
  <si>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</si>
  <si>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</si>
  <si>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</si>
  <si>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</si>
  <si>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</si>
  <si>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</si>
  <si>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</si>
  <si>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</si>
  <si>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</si>
  <si>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</si>
  <si>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</si>
  <si>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</si>
  <si>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</si>
  <si>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</si>
  <si>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</si>
  <si>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</si>
  <si>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</si>
  <si>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</si>
  <si>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</si>
  <si>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</si>
  <si>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</si>
  <si>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</si>
  <si>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</si>
  <si>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</si>
  <si>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</si>
  <si>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</si>
  <si>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</si>
  <si>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</si>
  <si>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</si>
  <si>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</si>
  <si>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</si>
  <si>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</si>
  <si>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</si>
  <si>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</si>
  <si>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</si>
  <si>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</si>
  <si>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</si>
  <si>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</si>
  <si>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</si>
  <si>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</si>
  <si>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</si>
  <si>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</si>
  <si>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</si>
  <si>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</si>
  <si>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</si>
  <si>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</si>
  <si>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</si>
  <si>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</si>
  <si>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</si>
  <si>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</si>
  <si>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</si>
  <si>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</si>
  <si>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</si>
  <si>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</si>
  <si>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</si>
  <si>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</si>
  <si>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</si>
  <si>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</si>
  <si>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</si>
  <si>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</si>
  <si>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</si>
  <si>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</si>
  <si>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</si>
  <si>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</si>
  <si>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</si>
  <si>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</si>
  <si>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</si>
  <si>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</si>
  <si>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</si>
  <si>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</si>
  <si>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</si>
  <si>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</si>
  <si>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</si>
  <si>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</si>
  <si>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</si>
  <si>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</si>
  <si>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</si>
  <si>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</si>
  <si>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</si>
  <si>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</si>
  <si>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</si>
  <si>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</si>
  <si>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</si>
  <si>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</si>
  <si>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</si>
  <si>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</si>
  <si>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</si>
  <si>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</si>
  <si>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</si>
  <si>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</si>
  <si>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</si>
  <si>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</si>
  <si>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</si>
  <si>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</si>
  <si>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</si>
  <si>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</si>
  <si>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</si>
  <si>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</si>
  <si>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</si>
  <si>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</si>
  <si>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</si>
  <si>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</si>
  <si>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</si>
  <si>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</si>
  <si>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</si>
  <si>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</si>
  <si>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</si>
  <si>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</si>
  <si>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</si>
  <si>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</si>
  <si>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</si>
  <si>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</si>
  <si>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</si>
  <si>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</si>
  <si>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</si>
  <si>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</si>
  <si>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</si>
  <si>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</si>
  <si>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</si>
  <si>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</si>
  <si>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</si>
  <si>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</si>
  <si>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</si>
  <si>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</si>
  <si>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</si>
  <si>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</si>
  <si>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</si>
  <si>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</si>
  <si>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</si>
  <si>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</si>
  <si>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</si>
  <si>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</si>
  <si>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</si>
  <si>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</si>
  <si>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</si>
  <si>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</si>
  <si>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</si>
  <si>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</si>
  <si>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</si>
  <si>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</si>
  <si>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</si>
  <si>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</si>
  <si>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</si>
  <si>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</si>
  <si>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</si>
  <si>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</si>
  <si>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</si>
  <si>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</si>
  <si>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</si>
  <si>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</si>
  <si>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</si>
  <si>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</si>
  <si>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</si>
  <si>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</si>
  <si>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</si>
  <si>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</si>
  <si>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</si>
  <si>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</si>
  <si>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</si>
  <si>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</si>
  <si>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</si>
  <si>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</si>
  <si>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</si>
  <si>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</si>
  <si>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</si>
  <si>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</si>
  <si>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</si>
  <si>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</si>
  <si>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</si>
  <si>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</si>
  <si>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</si>
  <si>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</si>
  <si>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</si>
  <si>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</si>
  <si>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</si>
  <si>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</si>
  <si>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</si>
  <si>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</si>
  <si>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</si>
  <si>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</si>
  <si>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</si>
  <si>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</si>
  <si>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</si>
  <si>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</si>
  <si>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</si>
  <si>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</si>
  <si>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</si>
  <si>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</si>
  <si>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</si>
  <si>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</si>
  <si>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</si>
  <si>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</si>
  <si>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</si>
  <si>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</si>
  <si>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</si>
  <si>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</si>
  <si>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</si>
  <si>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</si>
  <si>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</si>
  <si>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</si>
  <si>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</si>
  <si>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</si>
  <si>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</si>
  <si>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</si>
  <si>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</si>
  <si>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</si>
  <si>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</si>
  <si>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</si>
  <si>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</si>
  <si>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</si>
  <si>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</si>
  <si>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</si>
  <si>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</si>
  <si>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</si>
  <si>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</si>
  <si>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</si>
  <si>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</si>
  <si>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</si>
  <si>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</si>
  <si>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</si>
  <si>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</si>
  <si>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</si>
  <si>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</si>
  <si>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</si>
  <si>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</si>
  <si>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</si>
  <si>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</si>
  <si>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</si>
  <si>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</si>
  <si>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</si>
  <si>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</si>
  <si>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</si>
  <si>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</si>
  <si>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</si>
  <si>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</si>
  <si>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</si>
  <si>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</si>
  <si>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</si>
  <si>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</si>
  <si>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</si>
  <si>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</si>
  <si>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</si>
  <si>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</si>
  <si>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</si>
  <si>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</si>
  <si>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</si>
  <si>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</si>
  <si>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</si>
  <si>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</si>
  <si>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</si>
  <si>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</si>
  <si>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</si>
  <si>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</si>
  <si>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</si>
  <si>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</si>
  <si>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</si>
  <si>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</si>
  <si>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</si>
  <si>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</si>
  <si>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</si>
  <si>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</si>
  <si>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</si>
  <si>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</si>
  <si>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</si>
  <si>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</si>
  <si>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</si>
  <si>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</si>
  <si>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</si>
  <si>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</si>
  <si>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</si>
  <si>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</si>
  <si>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</si>
  <si>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</si>
  <si>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</si>
  <si>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</si>
  <si>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</si>
  <si>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</si>
  <si>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</si>
  <si>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</si>
  <si>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</si>
  <si>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</si>
  <si>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</si>
  <si>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</si>
  <si>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</si>
  <si>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</si>
  <si>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</si>
  <si>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</si>
  <si>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</si>
  <si>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</si>
  <si>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</si>
  <si>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</si>
  <si>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</si>
  <si>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</si>
  <si>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</si>
  <si>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</si>
  <si>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</si>
  <si>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</si>
  <si>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</si>
  <si>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</si>
  <si>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</si>
  <si>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</si>
  <si>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</si>
  <si>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</si>
  <si>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</si>
  <si>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</si>
  <si>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</si>
  <si>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</si>
  <si>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</si>
  <si>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</si>
  <si>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</si>
  <si>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</si>
  <si>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</si>
  <si>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</si>
  <si>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</si>
  <si>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</si>
  <si>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</si>
  <si>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</si>
  <si>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</si>
  <si>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</si>
  <si>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</si>
  <si>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</si>
  <si>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</si>
  <si>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</si>
  <si>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</si>
  <si>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</si>
  <si>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</si>
  <si>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</si>
  <si>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</si>
  <si>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</si>
  <si>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</si>
  <si>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</si>
  <si>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</si>
  <si>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</si>
  <si>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</si>
  <si>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</si>
  <si>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</si>
  <si>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</si>
  <si>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</si>
  <si>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</si>
  <si>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</si>
  <si>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</si>
  <si>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</si>
  <si>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</si>
  <si>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</si>
  <si>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</si>
  <si>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</si>
  <si>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</si>
  <si>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</si>
  <si>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</si>
  <si>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</si>
  <si>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</si>
  <si>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</si>
  <si>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</si>
  <si>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</si>
  <si>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</si>
  <si>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</si>
  <si>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</si>
  <si>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</si>
  <si>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</si>
  <si>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</si>
  <si>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</si>
  <si>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</si>
  <si>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</si>
  <si>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</si>
  <si>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</si>
  <si>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</si>
  <si>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</si>
  <si>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</si>
  <si>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</si>
  <si>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</si>
  <si>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</si>
  <si>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</si>
  <si>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</si>
  <si>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</si>
  <si>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</si>
  <si>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</si>
  <si>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</si>
  <si>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</si>
  <si>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</si>
  <si>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</si>
  <si>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</si>
  <si>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</si>
  <si>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</si>
  <si>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</si>
  <si>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</si>
  <si>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</si>
  <si>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</si>
  <si>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</si>
  <si>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</si>
  <si>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</si>
  <si>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</si>
  <si>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</si>
  <si>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</si>
  <si>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</si>
  <si>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</si>
  <si>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</si>
  <si>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</si>
  <si>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</si>
  <si>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</si>
  <si>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</si>
  <si>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</si>
  <si>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</si>
  <si>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</si>
  <si>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</si>
  <si>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</si>
  <si>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</si>
  <si>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</si>
  <si>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</si>
  <si>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</si>
  <si>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</si>
  <si>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</si>
  <si>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</si>
  <si>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</si>
  <si>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</si>
  <si>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</si>
  <si>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</si>
  <si>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</si>
  <si>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</si>
  <si>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</si>
  <si>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</si>
  <si>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</si>
  <si>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</si>
  <si>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</si>
  <si>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</si>
  <si>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</si>
  <si>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</si>
  <si>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</si>
  <si>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</si>
  <si>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</si>
  <si>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</si>
  <si>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</si>
  <si>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</si>
  <si>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</si>
  <si>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</si>
  <si>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</si>
  <si>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</si>
  <si>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</si>
  <si>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</si>
  <si>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</si>
  <si>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</si>
  <si>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</si>
  <si>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</si>
  <si>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</si>
  <si>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</si>
  <si>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</si>
  <si>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</si>
  <si>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</si>
  <si>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</si>
  <si>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</si>
  <si>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</si>
  <si>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</si>
  <si>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</si>
  <si>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</si>
  <si>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</si>
  <si>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</si>
  <si>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</si>
  <si>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</si>
  <si>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</si>
  <si>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</si>
  <si>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</si>
  <si>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</si>
  <si>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</si>
  <si>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</si>
  <si>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</si>
  <si>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</si>
  <si>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</si>
  <si>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</si>
  <si>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</si>
  <si>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</si>
  <si>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</si>
  <si>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</si>
  <si>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</si>
  <si>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</si>
  <si>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</si>
  <si>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</si>
  <si>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</si>
  <si>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</si>
  <si>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</si>
  <si>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</si>
  <si>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</si>
  <si>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</si>
  <si>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</si>
  <si>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</si>
  <si>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</si>
  <si>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</si>
  <si>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</si>
  <si>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</si>
  <si>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</si>
  <si>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</si>
  <si>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</si>
  <si>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</si>
  <si>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</si>
  <si>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</si>
  <si>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</si>
  <si>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</si>
  <si>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</si>
  <si>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</si>
  <si>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</si>
  <si>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</si>
  <si>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</si>
  <si>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</si>
  <si>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</si>
  <si>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</si>
  <si>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</si>
  <si>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</si>
  <si>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</si>
  <si>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</si>
  <si>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</si>
  <si>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</si>
  <si>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</si>
  <si>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</si>
  <si>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</si>
  <si>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</si>
  <si>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</si>
  <si>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</si>
  <si>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</si>
  <si>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</si>
  <si>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</si>
  <si>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</si>
  <si>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</si>
  <si>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</si>
  <si>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</si>
  <si>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</si>
  <si>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</si>
  <si>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</si>
  <si>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</si>
  <si>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</si>
  <si>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</si>
  <si>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</si>
  <si>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</si>
  <si>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</si>
  <si>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</si>
  <si>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</si>
  <si>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</si>
  <si>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</si>
  <si>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</si>
  <si>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</si>
  <si>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</si>
  <si>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</si>
  <si>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</si>
  <si>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</si>
  <si>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</si>
  <si>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</si>
  <si>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</si>
  <si>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</si>
  <si>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</si>
  <si>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</si>
  <si>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</si>
  <si>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</si>
  <si>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</si>
  <si>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</si>
  <si>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</si>
  <si>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</si>
  <si>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</si>
  <si>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</si>
  <si>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</si>
  <si>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</si>
  <si>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</si>
  <si>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</si>
  <si>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</si>
  <si>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</si>
  <si>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</si>
  <si>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</si>
  <si>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</si>
  <si>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</si>
  <si>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</si>
  <si>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</si>
  <si>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</si>
  <si>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</si>
  <si>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</si>
  <si>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</si>
  <si>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</si>
  <si>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</si>
  <si>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</si>
  <si>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</si>
  <si>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</si>
  <si>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</si>
  <si>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</si>
  <si>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</si>
  <si>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</si>
  <si>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</si>
  <si>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</si>
  <si>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</si>
  <si>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</si>
  <si>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</si>
  <si>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</si>
  <si>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</si>
  <si>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</si>
  <si>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</si>
  <si>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</si>
  <si>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</si>
  <si>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</si>
  <si>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</si>
  <si>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</si>
  <si>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</si>
  <si>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</si>
  <si>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</si>
  <si>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</si>
  <si>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</si>
  <si>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</si>
  <si>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</si>
  <si>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</si>
  <si>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</si>
  <si>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</si>
  <si>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</si>
  <si>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</si>
  <si>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</si>
  <si>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</si>
  <si>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</si>
  <si>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</si>
  <si>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</si>
  <si>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</si>
  <si>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</si>
  <si>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</si>
  <si>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</si>
  <si>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</si>
  <si>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</si>
  <si>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</si>
  <si>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</si>
  <si>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</si>
  <si>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</si>
  <si>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</si>
  <si>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</si>
  <si>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</si>
  <si>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</si>
  <si>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</si>
  <si>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</si>
  <si>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</si>
  <si>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</si>
  <si>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</si>
  <si>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</si>
  <si>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</si>
  <si>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</si>
  <si>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</si>
  <si>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</si>
  <si>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</si>
  <si>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</si>
  <si>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</si>
  <si>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</si>
  <si>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</si>
  <si>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</si>
  <si>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</si>
  <si>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</si>
  <si>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</si>
  <si>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</si>
  <si>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</si>
  <si>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</si>
  <si>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</si>
  <si>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</si>
  <si>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</si>
  <si>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</si>
  <si>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</si>
  <si>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</si>
  <si>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</si>
  <si>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</si>
  <si>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</si>
  <si>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</si>
  <si>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</si>
  <si>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</si>
  <si>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</si>
  <si>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</si>
  <si>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</si>
  <si>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</si>
  <si>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</si>
  <si>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</si>
  <si>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</si>
  <si>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</si>
  <si>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</si>
  <si>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</si>
  <si>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</si>
  <si>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</si>
  <si>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</si>
  <si>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</si>
  <si>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</si>
  <si>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</si>
  <si>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</si>
  <si>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</si>
  <si>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</si>
  <si>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</si>
  <si>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</si>
  <si>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</si>
  <si>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</si>
  <si>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</si>
  <si>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</si>
  <si>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</si>
  <si>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</si>
  <si>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</si>
  <si>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</si>
  <si>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</si>
  <si>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</si>
  <si>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</si>
  <si>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</si>
  <si>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</si>
  <si>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</si>
  <si>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</si>
  <si>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</si>
  <si>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</si>
  <si>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</si>
  <si>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</si>
  <si>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</si>
  <si>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</si>
  <si>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</si>
  <si>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</si>
  <si>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</si>
  <si>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</si>
  <si>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</si>
  <si>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</si>
  <si>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</si>
  <si>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</si>
  <si>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</si>
  <si>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</si>
  <si>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</si>
  <si>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</si>
  <si>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</si>
  <si>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</si>
  <si>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</si>
  <si>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</si>
  <si>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</si>
  <si>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</si>
  <si>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</si>
  <si>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</si>
  <si>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</si>
  <si>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</si>
  <si>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</si>
  <si>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</si>
  <si>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</si>
  <si>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</si>
  <si>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</si>
  <si>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</si>
  <si>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</si>
  <si>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</si>
  <si>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</si>
  <si>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</si>
  <si>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</si>
  <si>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</si>
  <si>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</si>
  <si>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</si>
  <si>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</si>
  <si>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</si>
  <si>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</si>
  <si>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</si>
  <si>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</si>
  <si>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</si>
  <si>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</si>
  <si>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</si>
  <si>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</si>
  <si>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</si>
  <si>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</si>
  <si>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</si>
  <si>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</si>
  <si>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</si>
  <si>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</si>
  <si>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</si>
  <si>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</si>
  <si>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</si>
  <si>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</si>
  <si>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</si>
  <si>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</si>
  <si>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</si>
  <si>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</si>
  <si>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</si>
  <si>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</si>
  <si>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</si>
  <si>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</si>
  <si>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</si>
  <si>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</si>
  <si>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</si>
  <si>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</si>
  <si>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</si>
  <si>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</si>
  <si>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</si>
  <si>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</si>
  <si>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</si>
  <si>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</si>
  <si>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</si>
  <si>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</si>
  <si>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</si>
  <si>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</si>
  <si>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</si>
  <si>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</si>
  <si>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</si>
  <si>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</si>
  <si>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</si>
  <si>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</si>
  <si>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</si>
  <si>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</si>
  <si>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</si>
  <si>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</si>
  <si>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</si>
  <si>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</si>
  <si>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</si>
  <si>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</si>
  <si>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</si>
  <si>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</si>
  <si>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</si>
  <si>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</si>
  <si>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</si>
  <si>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</si>
  <si>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</si>
  <si>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</si>
  <si>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</si>
  <si>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</si>
  <si>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</si>
  <si>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</si>
  <si>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</si>
  <si>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</si>
  <si>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</si>
  <si>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</si>
  <si>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</si>
  <si>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</si>
  <si>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</si>
  <si>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</si>
  <si>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</si>
  <si>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</si>
  <si>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</si>
  <si>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</si>
  <si>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</si>
  <si>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</si>
  <si>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</si>
  <si>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</si>
  <si>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</si>
  <si>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</si>
  <si>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</si>
  <si>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</si>
  <si>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</si>
  <si>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</si>
  <si>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</si>
  <si>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</si>
  <si>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</si>
  <si>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</si>
  <si>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</si>
  <si>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</si>
  <si>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</si>
  <si>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</si>
  <si>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</si>
  <si>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</si>
  <si>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</si>
  <si>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</si>
  <si>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</si>
  <si>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</si>
  <si>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</si>
  <si>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</si>
  <si>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</si>
  <si>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</si>
  <si>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</si>
  <si>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</si>
  <si>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</si>
  <si>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</si>
  <si>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</si>
  <si>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</si>
  <si>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</si>
  <si>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</si>
  <si>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</si>
  <si>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</si>
  <si>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</si>
  <si>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</si>
  <si>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</si>
  <si>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</si>
  <si>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</si>
  <si>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</si>
  <si>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</si>
  <si>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</si>
  <si>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</si>
  <si>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</si>
  <si>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</si>
  <si>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</si>
  <si>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</si>
  <si>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</si>
  <si>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</si>
  <si>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</si>
  <si>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</si>
  <si>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</si>
  <si>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</si>
  <si>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</si>
  <si>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</si>
  <si>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</si>
  <si>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</si>
  <si>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</si>
  <si>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</si>
  <si>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</si>
  <si>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</si>
  <si>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</si>
  <si>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</si>
  <si>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</si>
  <si>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</si>
  <si>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</si>
  <si>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</si>
  <si>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</si>
  <si>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</si>
  <si>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</si>
  <si>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</si>
  <si>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</si>
  <si>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</si>
  <si>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</si>
  <si>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</si>
  <si>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</si>
  <si>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</si>
  <si>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</si>
  <si>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</si>
  <si>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</si>
  <si>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</si>
  <si>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</si>
  <si>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</si>
  <si>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</si>
  <si>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</si>
  <si>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</si>
  <si>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</si>
  <si>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</si>
  <si>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</si>
  <si>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</si>
  <si>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</si>
  <si>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</si>
  <si>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</si>
  <si>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</si>
  <si>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</si>
  <si>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</si>
  <si>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</si>
  <si>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</si>
  <si>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</si>
  <si>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</si>
  <si>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</si>
  <si>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</si>
  <si>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</si>
  <si>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</si>
  <si>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</si>
  <si>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</si>
  <si>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</si>
  <si>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</si>
  <si>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</si>
  <si>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</si>
  <si>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</si>
  <si>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</si>
  <si>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</si>
  <si>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</si>
  <si>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</si>
  <si>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</si>
  <si>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</si>
  <si>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</si>
  <si>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</si>
  <si>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</si>
  <si>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</si>
  <si>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</si>
  <si>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</si>
  <si>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</si>
  <si>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</si>
  <si>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</si>
  <si>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</si>
  <si>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</si>
  <si>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</si>
  <si>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</si>
  <si>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</si>
  <si>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</si>
  <si>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</si>
  <si>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</si>
  <si>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</si>
  <si>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</si>
  <si>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</si>
  <si>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</si>
  <si>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</si>
  <si>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</si>
  <si>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</si>
  <si>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</si>
  <si>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</si>
  <si>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</si>
  <si>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</si>
  <si>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</si>
  <si>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</si>
  <si>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</si>
  <si>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</si>
  <si>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</si>
  <si>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</si>
  <si>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</si>
  <si>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</si>
  <si>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</si>
  <si>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</si>
  <si>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</si>
  <si>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</si>
  <si>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</si>
  <si>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</si>
  <si>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</si>
  <si>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</si>
  <si>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</si>
  <si>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</si>
  <si>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</si>
  <si>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</si>
  <si>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</si>
  <si>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</si>
  <si>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</si>
  <si>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</si>
  <si>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</si>
  <si>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</si>
  <si>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</si>
  <si>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</si>
  <si>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</si>
  <si>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</si>
  <si>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</si>
  <si>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</si>
  <si>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</si>
  <si>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</si>
  <si>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</si>
  <si>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</si>
  <si>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</si>
  <si>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</si>
  <si>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</si>
  <si>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</si>
  <si>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</si>
  <si>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</si>
  <si>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</si>
  <si>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</si>
  <si>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</si>
  <si>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</si>
  <si>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</si>
  <si>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</si>
  <si>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</si>
  <si>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</si>
  <si>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</si>
  <si>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</si>
  <si>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</si>
  <si>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</si>
  <si>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</si>
  <si>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</si>
  <si>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</si>
  <si>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</si>
  <si>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</si>
  <si>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</si>
  <si>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</si>
  <si>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</si>
  <si>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</si>
  <si>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</si>
  <si>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</si>
  <si>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</si>
  <si>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</si>
  <si>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</si>
  <si>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</si>
  <si>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</si>
  <si>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</si>
  <si>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</si>
  <si>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</si>
  <si>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</si>
  <si>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</si>
  <si>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</si>
  <si>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</si>
  <si>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</si>
  <si>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</si>
  <si>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</si>
  <si>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</si>
  <si>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</si>
  <si>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</si>
  <si>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</si>
  <si>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</si>
  <si>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</si>
  <si>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</si>
  <si>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</si>
  <si>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</si>
  <si>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</si>
  <si>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</si>
  <si>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</si>
  <si>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</si>
  <si>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</si>
  <si>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</si>
  <si>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</si>
  <si>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</si>
  <si>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</si>
  <si>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</si>
  <si>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</si>
  <si>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</si>
  <si>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</si>
  <si>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</si>
  <si>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</si>
  <si>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</si>
  <si>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</si>
  <si>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</si>
  <si>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</si>
  <si>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</si>
  <si>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</si>
  <si>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</si>
  <si>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</si>
  <si>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</si>
  <si>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</si>
  <si>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</si>
  <si>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</si>
  <si>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</si>
  <si>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</si>
  <si>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</si>
  <si>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</si>
  <si>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</si>
  <si>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</si>
  <si>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</si>
  <si>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</si>
  <si>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</si>
  <si>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</si>
  <si>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</si>
  <si>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</si>
  <si>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</si>
  <si>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</si>
  <si>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</si>
  <si>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</si>
  <si>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</si>
  <si>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</si>
  <si>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</si>
  <si>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</si>
  <si>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</si>
  <si>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</si>
  <si>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</si>
  <si>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</si>
  <si>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</si>
  <si>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</si>
  <si>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</si>
  <si>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</si>
  <si>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</si>
  <si>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</si>
  <si>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</si>
  <si>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</si>
  <si>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</si>
  <si>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</si>
  <si>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</si>
  <si>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</si>
  <si>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</si>
  <si>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</si>
  <si>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</si>
  <si>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</si>
  <si>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</si>
  <si>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</si>
  <si>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</si>
  <si>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</si>
  <si>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</si>
  <si>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</si>
  <si>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</si>
  <si>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</si>
  <si>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</si>
  <si>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</si>
  <si>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</si>
  <si>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</si>
  <si>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</si>
  <si>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</si>
  <si>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</si>
  <si>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</si>
  <si>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</si>
  <si>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</si>
  <si>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</si>
  <si>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</si>
  <si>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</si>
  <si>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</si>
  <si>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</si>
  <si>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</si>
  <si>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</si>
  <si>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</si>
  <si>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</si>
  <si>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</si>
  <si>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</si>
  <si>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</si>
  <si>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</si>
  <si>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</si>
  <si>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</si>
  <si>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</si>
  <si>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</si>
  <si>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</si>
  <si>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</si>
  <si>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</si>
  <si>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</si>
  <si>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</si>
  <si>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</si>
  <si>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</si>
  <si>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</si>
  <si>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</si>
  <si>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</si>
  <si>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</si>
  <si>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</si>
  <si>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</si>
  <si>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</si>
  <si>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</si>
  <si>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</si>
  <si>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</si>
  <si>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</si>
  <si>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</si>
  <si>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</si>
  <si>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</si>
  <si>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</si>
  <si>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</si>
  <si>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</si>
  <si>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</si>
  <si>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</si>
  <si>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</si>
  <si>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</si>
  <si>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</si>
  <si>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</si>
  <si>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</si>
  <si>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</si>
  <si>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</si>
  <si>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</si>
  <si>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</si>
  <si>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</si>
  <si>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</si>
  <si>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</si>
  <si>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</si>
  <si>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</si>
  <si>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</si>
  <si>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</si>
  <si>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</si>
  <si>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</si>
  <si>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</si>
  <si>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</si>
  <si>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</si>
  <si>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</si>
  <si>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</si>
  <si>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</si>
  <si>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</si>
  <si>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</si>
  <si>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</si>
  <si>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</si>
  <si>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</si>
  <si>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</si>
  <si>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</si>
  <si>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</si>
  <si>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</si>
  <si>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</si>
  <si>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</si>
  <si>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</si>
  <si>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</si>
  <si>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</si>
  <si>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</si>
  <si>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</si>
  <si>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</si>
  <si>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</si>
  <si>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</si>
  <si>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</si>
  <si>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</si>
  <si>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</si>
  <si>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</si>
  <si>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</si>
  <si>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</si>
  <si>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</si>
  <si>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</si>
  <si>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</si>
  <si>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</si>
  <si>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</si>
  <si>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</si>
  <si>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</si>
  <si>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</si>
  <si>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</si>
  <si>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</si>
  <si>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</si>
  <si>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</si>
  <si>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</si>
  <si>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</si>
  <si>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</si>
  <si>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</si>
  <si>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</si>
  <si>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</si>
  <si>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</si>
  <si>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</si>
  <si>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</si>
  <si>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</si>
  <si>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</si>
  <si>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</si>
  <si>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</si>
  <si>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</si>
  <si>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</si>
  <si>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</si>
  <si>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</si>
  <si>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</si>
  <si>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</si>
  <si>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</si>
  <si>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</si>
  <si>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</si>
  <si>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</si>
  <si>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</si>
  <si>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</si>
  <si>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</si>
  <si>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</si>
  <si>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</si>
  <si>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</si>
  <si>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</si>
  <si>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</si>
  <si>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</si>
  <si>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</si>
  <si>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</si>
  <si>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</si>
  <si>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</si>
  <si>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</si>
  <si>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</si>
  <si>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</si>
  <si>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</si>
  <si>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</si>
  <si>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</si>
  <si>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</si>
  <si>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</si>
  <si>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</si>
  <si>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</si>
  <si>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</si>
  <si>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</si>
  <si>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</si>
  <si>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</si>
  <si>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</si>
  <si>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</si>
  <si>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</si>
  <si>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</si>
  <si>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</si>
  <si>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</si>
  <si>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</si>
  <si>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</si>
  <si>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</si>
  <si>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</si>
  <si>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</si>
  <si>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</si>
  <si>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</si>
  <si>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</si>
  <si>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</si>
  <si>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</si>
  <si>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</si>
  <si>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</si>
  <si>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</si>
  <si>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</si>
  <si>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</si>
  <si>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</si>
  <si>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</si>
  <si>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</si>
  <si>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</si>
  <si>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</si>
  <si>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</si>
  <si>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</si>
  <si>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</si>
  <si>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</si>
  <si>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</si>
  <si>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</si>
  <si>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</si>
  <si>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</si>
  <si>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</si>
  <si>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</si>
  <si>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</si>
  <si>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</si>
  <si>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</si>
  <si>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</si>
  <si>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</si>
  <si>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</si>
  <si>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</si>
  <si>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</si>
  <si>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</si>
  <si>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</si>
  <si>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</si>
  <si>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</si>
  <si>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</si>
  <si>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</si>
  <si>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</si>
  <si>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</si>
  <si>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</si>
  <si>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</si>
  <si>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</si>
  <si>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</si>
  <si>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</si>
  <si>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</si>
  <si>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</si>
  <si>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</si>
  <si>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</si>
  <si>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</si>
  <si>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</si>
  <si>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</si>
  <si>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</si>
  <si>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</si>
  <si>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</si>
  <si>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</si>
  <si>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</si>
  <si>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</si>
  <si>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</si>
  <si>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</si>
  <si>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</si>
  <si>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</si>
  <si>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</si>
  <si>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</si>
  <si>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</si>
  <si>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</si>
  <si>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</si>
  <si>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</si>
  <si>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</si>
  <si>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</si>
  <si>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</si>
  <si>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</si>
  <si>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</si>
  <si>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</si>
  <si>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</si>
  <si>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</si>
  <si>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</si>
  <si>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</si>
  <si>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</si>
  <si>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</si>
  <si>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</si>
  <si>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</si>
  <si>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</si>
  <si>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</si>
  <si>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</si>
  <si>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</si>
  <si>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</si>
  <si>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</si>
  <si>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</si>
  <si>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</si>
  <si>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</si>
  <si>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</si>
  <si>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</si>
  <si>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</si>
  <si>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</si>
  <si>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</si>
  <si>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</si>
  <si>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</si>
  <si>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</si>
  <si>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</si>
  <si>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</si>
  <si>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</si>
  <si>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</si>
  <si>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</si>
  <si>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</si>
  <si>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</si>
  <si>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</si>
  <si>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</si>
  <si>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</si>
  <si>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</si>
  <si>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</si>
  <si>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</si>
  <si>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</si>
  <si>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</si>
  <si>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</si>
  <si>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</si>
  <si>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</si>
  <si>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</si>
  <si>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</si>
  <si>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</si>
  <si>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</si>
  <si>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</si>
  <si>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</si>
  <si>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</si>
  <si>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</si>
  <si>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</si>
  <si>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</si>
  <si>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</si>
  <si>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</si>
  <si>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</si>
  <si>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</si>
  <si>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</si>
  <si>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</si>
  <si>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</si>
  <si>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</si>
  <si>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</si>
  <si>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</si>
  <si>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</si>
  <si>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</si>
  <si>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</si>
  <si>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</si>
  <si>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</si>
  <si>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</si>
  <si>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</si>
  <si>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</si>
  <si>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</si>
  <si>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</si>
  <si>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</si>
  <si>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</si>
  <si>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</si>
  <si>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</si>
  <si>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</si>
  <si>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</si>
  <si>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</si>
  <si>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</si>
  <si>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</si>
  <si>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</si>
  <si>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</si>
  <si>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</si>
  <si>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</si>
  <si>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</si>
  <si>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</si>
  <si>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</si>
  <si>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</si>
  <si>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</si>
  <si>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</si>
  <si>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</si>
  <si>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</si>
  <si>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</si>
  <si>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</si>
  <si>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</si>
  <si>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</si>
  <si>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</si>
  <si>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</si>
  <si>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</si>
  <si>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</si>
  <si>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</si>
  <si>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</si>
  <si>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</si>
  <si>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</si>
  <si>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</si>
  <si>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</si>
  <si>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</si>
  <si>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</si>
  <si>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</si>
  <si>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</si>
  <si>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</si>
  <si>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</si>
  <si>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</si>
  <si>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</si>
  <si>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</si>
  <si>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</si>
  <si>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</si>
  <si>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</si>
  <si>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</si>
  <si>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</si>
  <si>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</si>
  <si>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</si>
  <si>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</si>
  <si>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</si>
  <si>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</si>
  <si>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</si>
  <si>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</si>
  <si>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</si>
  <si>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</si>
  <si>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</si>
  <si>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</si>
  <si>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</si>
  <si>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</si>
  <si>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</si>
  <si>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</si>
  <si>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</si>
  <si>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</si>
  <si>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</si>
  <si>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</si>
  <si>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</si>
  <si>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</si>
  <si>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</si>
  <si>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</si>
  <si>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</si>
  <si>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</si>
  <si>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</si>
  <si>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</si>
  <si>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</si>
  <si>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</si>
  <si>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</si>
  <si>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</si>
  <si>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</si>
  <si>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</si>
  <si>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</si>
  <si>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</si>
  <si>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</si>
  <si>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</si>
  <si>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</si>
  <si>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</si>
  <si>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</si>
  <si>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</si>
  <si>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</si>
  <si>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</si>
  <si>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</si>
  <si>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</si>
  <si>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</si>
  <si>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</si>
  <si>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</si>
  <si>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</si>
  <si>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</si>
  <si>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</si>
  <si>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</si>
  <si>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</si>
  <si>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</si>
  <si>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</si>
  <si>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</si>
  <si>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</si>
  <si>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</si>
  <si>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</si>
  <si>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</si>
  <si>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</si>
  <si>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</si>
  <si>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</si>
  <si>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</si>
  <si>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</si>
  <si>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</si>
  <si>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</si>
  <si>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</si>
  <si>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</si>
  <si>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</si>
  <si>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</si>
  <si>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</si>
  <si>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</si>
  <si>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</si>
  <si>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</si>
  <si>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</si>
  <si>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</si>
  <si>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</si>
  <si>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</si>
  <si>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</si>
  <si>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</si>
  <si>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</si>
  <si>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</si>
  <si>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</si>
  <si>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</si>
  <si>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</si>
  <si>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</si>
  <si>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</si>
  <si>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</si>
  <si>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</si>
  <si>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</si>
  <si>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</si>
  <si>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</si>
  <si>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</si>
  <si>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</si>
  <si>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</si>
  <si>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</si>
  <si>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</si>
  <si>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</si>
  <si>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</si>
  <si>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</si>
  <si>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</si>
  <si>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</si>
  <si>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</si>
  <si>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</si>
  <si>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</si>
  <si>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</si>
  <si>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</si>
  <si>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</si>
  <si>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</si>
  <si>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</si>
  <si>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</si>
  <si>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</si>
  <si>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</si>
  <si>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</si>
  <si>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</si>
  <si>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</si>
  <si>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</si>
  <si>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</si>
  <si>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</si>
  <si>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</si>
  <si>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</si>
  <si>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</si>
  <si>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</si>
  <si>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</si>
  <si>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</si>
  <si>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</si>
  <si>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</si>
  <si>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</si>
  <si>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</si>
  <si>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</si>
  <si>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</si>
  <si>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</si>
  <si>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</si>
  <si>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</si>
  <si>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</si>
  <si>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</si>
  <si>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</si>
  <si>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</si>
  <si>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</si>
  <si>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</si>
  <si>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</si>
  <si>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</si>
  <si>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</si>
  <si>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</si>
  <si>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</si>
  <si>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</si>
  <si>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</si>
  <si>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</si>
  <si>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</si>
  <si>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</si>
  <si>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</si>
  <si>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</si>
  <si>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</si>
  <si>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</si>
  <si>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</si>
  <si>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</si>
  <si>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</si>
  <si>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</si>
  <si>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</si>
  <si>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</si>
  <si>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</si>
  <si>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</si>
  <si>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</si>
  <si>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</si>
  <si>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</si>
  <si>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</si>
  <si>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</si>
  <si>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</si>
  <si>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</si>
  <si>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</si>
  <si>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</si>
  <si>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</si>
  <si>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</si>
  <si>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</si>
  <si>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</si>
  <si>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</si>
  <si>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</si>
  <si>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</si>
  <si>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</si>
  <si>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</si>
  <si>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</si>
  <si>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</si>
  <si>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</si>
  <si>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</si>
  <si>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</si>
  <si>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</si>
  <si>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</si>
  <si>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</si>
  <si>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</si>
  <si>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</si>
  <si>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</si>
  <si>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</si>
  <si>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</si>
  <si>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</si>
  <si>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</si>
  <si>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</si>
  <si>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</si>
  <si>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</si>
  <si>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</si>
  <si>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</si>
  <si>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</si>
  <si>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</si>
  <si>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</si>
  <si>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</si>
  <si>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</si>
  <si>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</si>
  <si>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</si>
  <si>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</si>
  <si>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</si>
  <si>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</si>
  <si>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</si>
  <si>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</si>
  <si>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</si>
  <si>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</si>
  <si>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</si>
  <si>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</si>
  <si>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</si>
  <si>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</si>
  <si>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</si>
  <si>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</si>
  <si>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</si>
  <si>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</si>
  <si>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</si>
  <si>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</si>
  <si>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</si>
  <si>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</si>
  <si>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</si>
  <si>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</si>
  <si>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</si>
  <si>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</si>
  <si>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</si>
  <si>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</si>
  <si>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</si>
  <si>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</si>
  <si>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</si>
  <si>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</si>
  <si>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</si>
  <si>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</si>
  <si>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</si>
  <si>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</si>
  <si>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</si>
  <si>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</si>
  <si>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</si>
  <si>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</si>
  <si>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</si>
  <si>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</si>
  <si>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</si>
  <si>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</si>
  <si>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</si>
  <si>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</si>
  <si>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</si>
  <si>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</si>
  <si>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</si>
  <si>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</si>
  <si>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</si>
  <si>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</si>
  <si>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</si>
  <si>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</si>
  <si>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</si>
  <si>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</si>
  <si>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</si>
  <si>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</si>
  <si>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</si>
  <si>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</si>
  <si>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</si>
  <si>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</si>
  <si>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</si>
  <si>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</si>
  <si>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</si>
  <si>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</si>
  <si>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</si>
  <si>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</si>
  <si>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</si>
  <si>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</si>
  <si>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</si>
  <si>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</si>
  <si>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</si>
  <si>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</si>
  <si>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</si>
  <si>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</si>
  <si>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</si>
  <si>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</si>
  <si>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</si>
  <si>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</si>
  <si>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</si>
  <si>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</si>
  <si>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</si>
  <si>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</si>
  <si>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</si>
  <si>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</si>
  <si>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</si>
  <si>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</si>
  <si>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</si>
  <si>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</si>
  <si>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</si>
  <si>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</si>
  <si>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</si>
  <si>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</si>
  <si>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</si>
  <si>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</si>
  <si>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</si>
  <si>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</si>
  <si>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</si>
  <si>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</si>
  <si>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</si>
  <si>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</si>
  <si>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</si>
  <si>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</si>
  <si>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</si>
  <si>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</si>
  <si>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</si>
  <si>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</si>
  <si>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</si>
  <si>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</si>
  <si>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</si>
  <si>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</si>
  <si>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</si>
  <si>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</si>
  <si>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</si>
  <si>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</si>
  <si>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</si>
  <si>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</si>
  <si>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</si>
  <si>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</si>
  <si>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</si>
  <si>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</si>
  <si>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</si>
  <si>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</si>
  <si>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</si>
  <si>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</si>
  <si>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</si>
  <si>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</si>
  <si>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</si>
  <si>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</si>
  <si>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</si>
  <si>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</si>
  <si>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</si>
  <si>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</si>
  <si>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</si>
  <si>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</si>
  <si>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</si>
  <si>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</si>
  <si>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</si>
  <si>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</si>
  <si>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</si>
  <si>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</si>
  <si>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</si>
  <si>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</si>
  <si>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</si>
  <si>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</si>
  <si>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</si>
  <si>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</si>
  <si>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</si>
  <si>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</si>
  <si>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</si>
  <si>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</si>
  <si>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</si>
  <si>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</si>
  <si>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</si>
  <si>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</si>
  <si>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</si>
  <si>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</si>
  <si>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</si>
  <si>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</si>
  <si>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</si>
  <si>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</si>
  <si>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</si>
  <si>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</si>
  <si>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</si>
  <si>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</si>
  <si>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</si>
  <si>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</si>
  <si>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</si>
  <si>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</si>
  <si>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</si>
  <si>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</si>
  <si>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</si>
  <si>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</si>
  <si>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</si>
  <si>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</si>
  <si>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</si>
  <si>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</si>
  <si>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</si>
  <si>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</si>
  <si>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</si>
  <si>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</si>
  <si>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</si>
  <si>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</si>
  <si>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</si>
  <si>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</si>
  <si>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</si>
  <si>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</si>
  <si>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</si>
  <si>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</si>
  <si>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</si>
  <si>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</si>
  <si>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</si>
  <si>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</si>
  <si>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</si>
  <si>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</si>
  <si>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</si>
  <si>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</si>
  <si>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</si>
  <si>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</si>
  <si>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</si>
  <si>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</si>
  <si>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</si>
  <si>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</si>
  <si>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</si>
  <si>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</si>
  <si>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</si>
  <si>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</si>
  <si>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</si>
  <si>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</si>
  <si>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</si>
  <si>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</si>
  <si>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</si>
  <si>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</si>
  <si>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</si>
  <si>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</si>
  <si>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</si>
  <si>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</si>
  <si>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</si>
  <si>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</si>
  <si>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</si>
  <si>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</si>
  <si>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</si>
  <si>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</si>
  <si>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</si>
  <si>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</si>
  <si>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</si>
  <si>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</si>
  <si>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</si>
  <si>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</si>
  <si>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</si>
  <si>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</si>
  <si>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</si>
  <si>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</si>
  <si>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</si>
  <si>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</si>
  <si>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</si>
  <si>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</si>
  <si>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</si>
  <si>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</si>
  <si>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</si>
  <si>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</si>
  <si>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</si>
  <si>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</si>
  <si>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</si>
  <si>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</si>
  <si>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</si>
  <si>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</si>
  <si>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</si>
  <si>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</si>
  <si>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</si>
  <si>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</si>
  <si>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</si>
  <si>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</si>
  <si>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</si>
  <si>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</si>
  <si>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</si>
  <si>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</si>
  <si>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</si>
  <si>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</si>
  <si>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</si>
  <si>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</si>
  <si>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</si>
  <si>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</si>
  <si>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</si>
  <si>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</si>
  <si>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</si>
  <si>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</si>
  <si>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</si>
  <si>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</si>
  <si>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</si>
  <si>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</si>
  <si>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</si>
  <si>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</si>
  <si>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</si>
  <si>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</si>
  <si>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</si>
  <si>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</si>
  <si>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</si>
  <si>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</si>
  <si>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</si>
  <si>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</si>
  <si>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</si>
  <si>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</si>
  <si>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</si>
  <si>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</si>
  <si>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</si>
  <si>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</si>
  <si>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</si>
  <si>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</si>
  <si>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</si>
  <si>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</si>
  <si>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</si>
  <si>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</si>
  <si>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</si>
  <si>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</si>
  <si>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</si>
  <si>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</si>
  <si>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</si>
  <si>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</si>
  <si>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</si>
  <si>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</si>
  <si>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</si>
  <si>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</si>
  <si>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</si>
  <si>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</si>
  <si>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</si>
  <si>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</si>
  <si>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</si>
  <si>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</si>
  <si>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</si>
  <si>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</si>
  <si>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</si>
  <si>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</si>
  <si>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</si>
  <si>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</si>
  <si>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</si>
  <si>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</si>
  <si>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</si>
  <si>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</si>
  <si>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</si>
  <si>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</si>
  <si>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</si>
  <si>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</si>
  <si>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</si>
  <si>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</si>
  <si>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</si>
  <si>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</si>
  <si>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</si>
  <si>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</si>
  <si>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</si>
  <si>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</si>
  <si>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</si>
  <si>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</si>
  <si>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</si>
  <si>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</si>
  <si>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</si>
  <si>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</si>
  <si>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</si>
  <si>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</si>
  <si>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</si>
  <si>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</si>
  <si>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</si>
  <si>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</si>
  <si>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</si>
  <si>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</si>
  <si>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</si>
  <si>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</si>
  <si>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</si>
  <si>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</si>
  <si>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</si>
  <si>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</si>
  <si>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</si>
  <si>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</si>
  <si>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</si>
  <si>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</si>
  <si>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</si>
  <si>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</si>
  <si>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</si>
  <si>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</si>
  <si>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</si>
  <si>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</si>
  <si>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</si>
  <si>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</si>
  <si>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</si>
  <si>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</si>
  <si>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</si>
  <si>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</si>
  <si>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</si>
  <si>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</si>
  <si>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</si>
  <si>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</si>
  <si>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</si>
  <si>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</si>
  <si>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</si>
  <si>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</si>
  <si>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</si>
  <si>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</si>
  <si>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</si>
  <si>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</si>
  <si>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</si>
  <si>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</si>
  <si>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</si>
  <si>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</si>
  <si>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</si>
  <si>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</si>
  <si>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</si>
  <si>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</si>
  <si>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</si>
  <si>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</si>
  <si>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</si>
  <si>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</si>
  <si>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</si>
  <si>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</si>
  <si>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</si>
  <si>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</si>
  <si>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</si>
  <si>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</si>
  <si>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</si>
  <si>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</si>
  <si>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</si>
  <si>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</si>
  <si>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</si>
  <si>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</si>
  <si>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</si>
  <si>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</si>
  <si>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</si>
  <si>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</si>
  <si>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</si>
  <si>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</si>
  <si>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</si>
  <si>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</si>
  <si>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</si>
  <si>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</si>
  <si>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</si>
  <si>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</si>
  <si>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</si>
  <si>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</si>
  <si>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</si>
  <si>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</si>
  <si>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</si>
  <si>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</si>
  <si>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</si>
  <si>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</si>
  <si>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</si>
  <si>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</si>
  <si>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</si>
  <si>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</si>
  <si>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</si>
  <si>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</si>
  <si>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</si>
  <si>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</si>
  <si>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</si>
  <si>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</si>
  <si>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</si>
  <si>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</si>
  <si>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</si>
  <si>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</si>
  <si>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</si>
  <si>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</si>
  <si>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</si>
  <si>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</si>
  <si>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</si>
  <si>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</si>
  <si>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</si>
  <si>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</si>
  <si>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</si>
  <si>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</si>
  <si>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</si>
  <si>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</si>
  <si>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</si>
  <si>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</si>
  <si>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</si>
  <si>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</si>
  <si>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</si>
  <si>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</si>
  <si>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</si>
  <si>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</si>
  <si>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</si>
  <si>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</si>
  <si>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</si>
  <si>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</si>
  <si>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</si>
  <si>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</si>
  <si>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</si>
  <si>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</si>
  <si>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</si>
  <si>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</si>
  <si>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</si>
  <si>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</si>
  <si>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</si>
  <si>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</si>
  <si>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</si>
  <si>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</si>
  <si>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</si>
  <si>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</si>
  <si>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</si>
  <si>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</si>
  <si>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</si>
  <si>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</si>
  <si>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</si>
  <si>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</si>
  <si>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</si>
  <si>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</si>
  <si>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</si>
  <si>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</si>
  <si>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</si>
  <si>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</si>
  <si>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</si>
  <si>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</si>
  <si>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</si>
  <si>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</si>
  <si>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</si>
  <si>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</si>
  <si>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</si>
  <si>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</si>
  <si>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</si>
  <si>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</si>
  <si>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</si>
  <si>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</si>
  <si>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</si>
  <si>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</si>
  <si>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</si>
  <si>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</si>
  <si>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</si>
  <si>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</si>
  <si>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</si>
  <si>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</si>
  <si>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</si>
  <si>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</si>
  <si>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</si>
  <si>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</si>
  <si>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</si>
  <si>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</si>
  <si>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</si>
  <si>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</si>
  <si>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</si>
  <si>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</si>
  <si>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</si>
  <si>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</si>
  <si>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</si>
  <si>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</si>
  <si>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</si>
  <si>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</si>
  <si>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</si>
  <si>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</si>
  <si>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</si>
  <si>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</si>
  <si>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</si>
  <si>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</si>
  <si>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</si>
  <si>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</si>
  <si>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</si>
  <si>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</si>
  <si>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</si>
  <si>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</si>
  <si>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</si>
  <si>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</si>
  <si>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</si>
  <si>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</si>
  <si>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</si>
  <si>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</si>
  <si>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</si>
  <si>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</si>
  <si>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</si>
  <si>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</si>
  <si>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</si>
  <si>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</si>
  <si>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</si>
  <si>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</si>
  <si>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</si>
  <si>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</si>
  <si>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</si>
  <si>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</si>
  <si>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</si>
  <si>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</si>
  <si>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</si>
  <si>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</si>
  <si>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</si>
  <si>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</si>
  <si>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</si>
  <si>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</si>
  <si>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</si>
  <si>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</si>
  <si>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</si>
  <si>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</si>
  <si>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</si>
  <si>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</si>
  <si>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</si>
  <si>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</si>
  <si>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</si>
  <si>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</si>
  <si>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</si>
  <si>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</si>
  <si>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</si>
  <si>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</si>
  <si>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</si>
  <si>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</si>
  <si>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</si>
  <si>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</si>
  <si>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</si>
  <si>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</si>
  <si>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</si>
  <si>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</si>
  <si>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</si>
  <si>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</si>
  <si>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</si>
  <si>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</si>
  <si>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</si>
  <si>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</si>
  <si>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</si>
  <si>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</si>
  <si>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</si>
  <si>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</si>
  <si>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</si>
  <si>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</si>
  <si>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</si>
  <si>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</si>
  <si>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</si>
  <si>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</si>
  <si>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</si>
  <si>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</si>
  <si>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</si>
  <si>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</si>
  <si>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</si>
  <si>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</si>
  <si>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</si>
  <si>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</si>
  <si>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</si>
  <si>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</si>
  <si>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</si>
  <si>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</si>
  <si>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</si>
  <si>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</si>
  <si>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</si>
  <si>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</si>
  <si>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</si>
  <si>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</si>
  <si>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</si>
  <si>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</si>
  <si>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</si>
  <si>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</si>
  <si>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</si>
  <si>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</si>
  <si>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</si>
  <si>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</si>
  <si>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</si>
  <si>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</si>
  <si>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</si>
  <si>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</si>
  <si>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</si>
  <si>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</si>
  <si>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</si>
  <si>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</si>
  <si>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</si>
  <si>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</si>
  <si>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</si>
  <si>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</si>
  <si>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</si>
  <si>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</si>
  <si>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</si>
  <si>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</si>
  <si>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</si>
  <si>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</si>
  <si>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</si>
  <si>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</si>
  <si>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</si>
  <si>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</si>
  <si>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</si>
  <si>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</si>
  <si>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</si>
  <si>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</si>
  <si>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</si>
  <si>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</si>
  <si>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</si>
  <si>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</si>
  <si>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</si>
  <si>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</si>
  <si>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</si>
  <si>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</si>
  <si>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</si>
  <si>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</si>
  <si>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</si>
  <si>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</si>
  <si>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</si>
  <si>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</si>
  <si>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</si>
  <si>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</si>
  <si>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</si>
  <si>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</si>
  <si>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</si>
  <si>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</si>
  <si>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</si>
  <si>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</si>
  <si>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</si>
  <si>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</si>
  <si>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</si>
  <si>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</si>
  <si>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</si>
  <si>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</si>
  <si>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</si>
  <si>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</si>
  <si>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</si>
  <si>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</si>
  <si>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</si>
  <si>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</si>
  <si>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</si>
  <si>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</si>
  <si>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</si>
  <si>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</si>
  <si>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</si>
  <si>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</si>
  <si>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</si>
  <si>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</si>
  <si>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</si>
  <si>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</si>
  <si>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</si>
  <si>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</si>
  <si>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</si>
  <si>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</si>
  <si>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</si>
  <si>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</si>
  <si>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</si>
  <si>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</si>
  <si>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</si>
  <si>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</si>
  <si>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</si>
  <si>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</si>
  <si>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</si>
  <si>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</si>
  <si>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</si>
  <si>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</si>
  <si>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</si>
  <si>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</si>
  <si>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</si>
  <si>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</si>
  <si>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</si>
  <si>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</si>
  <si>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</si>
  <si>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</si>
  <si>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</si>
  <si>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</si>
  <si>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</si>
  <si>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</si>
  <si>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</si>
  <si>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</si>
  <si>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</si>
  <si>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</si>
  <si>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</si>
  <si>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</si>
  <si>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</si>
  <si>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</si>
  <si>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</si>
  <si>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</si>
  <si>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</si>
  <si>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</si>
  <si>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</si>
  <si>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</si>
  <si>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</si>
  <si>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</si>
  <si>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</si>
  <si>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</si>
  <si>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</si>
  <si>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</si>
  <si>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</si>
  <si>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</si>
  <si>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</si>
  <si>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</si>
  <si>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</si>
  <si>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</si>
  <si>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</si>
  <si>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</si>
  <si>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</si>
  <si>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</si>
  <si>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</si>
  <si>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</si>
  <si>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</si>
  <si>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</si>
  <si>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</si>
  <si>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</si>
  <si>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</si>
  <si>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</si>
  <si>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</si>
  <si>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</si>
  <si>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</si>
  <si>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</si>
  <si>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</si>
  <si>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</si>
  <si>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</si>
  <si>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</si>
  <si>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</si>
  <si>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</si>
  <si>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</si>
  <si>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</si>
  <si>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</si>
  <si>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</si>
  <si>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</si>
  <si>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</si>
  <si>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</si>
  <si>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</si>
  <si>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</si>
  <si>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</si>
  <si>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</si>
  <si>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</si>
  <si>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</si>
  <si>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</si>
  <si>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</si>
  <si>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</si>
  <si>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</si>
  <si>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</si>
  <si>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</si>
  <si>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</si>
  <si>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</si>
  <si>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</si>
  <si>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</si>
  <si>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</si>
  <si>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</si>
  <si>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</si>
  <si>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</si>
  <si>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</si>
  <si>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</si>
  <si>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</si>
  <si>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</si>
  <si>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</si>
  <si>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</si>
  <si>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</si>
  <si>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</si>
  <si>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</si>
  <si>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</si>
  <si>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</si>
  <si>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</si>
  <si>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</si>
  <si>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</si>
  <si>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</si>
  <si>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</si>
  <si>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</si>
  <si>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</si>
  <si>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</si>
  <si>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</si>
  <si>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</si>
  <si>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</si>
  <si>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</si>
  <si>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</si>
  <si>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</si>
  <si>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</si>
  <si>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</si>
  <si>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</si>
  <si>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</si>
  <si>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</si>
  <si>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</si>
  <si>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</si>
  <si>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</si>
  <si>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</si>
  <si>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</si>
  <si>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</si>
  <si>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</si>
  <si>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</si>
  <si>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</si>
  <si>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</si>
  <si>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</si>
  <si>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</si>
  <si>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</si>
  <si>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</si>
  <si>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</si>
  <si>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</si>
  <si>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</si>
  <si>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</si>
  <si>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</si>
  <si>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</si>
  <si>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</si>
  <si>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</si>
  <si>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</si>
  <si>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</si>
  <si>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</si>
  <si>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</si>
  <si>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</si>
  <si>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</si>
  <si>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</si>
  <si>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</si>
  <si>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</si>
  <si>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</si>
  <si>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</si>
  <si>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</si>
  <si>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</si>
  <si>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</si>
  <si>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</si>
  <si>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</si>
  <si>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</si>
  <si>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</si>
  <si>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</si>
  <si>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</si>
  <si>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</si>
  <si>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</si>
  <si>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</si>
  <si>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</si>
  <si>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</si>
  <si>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</si>
  <si>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</si>
  <si>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</si>
  <si>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</si>
  <si>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</si>
  <si>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</si>
  <si>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</si>
  <si>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</si>
  <si>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</si>
  <si>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</si>
  <si>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</si>
  <si>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</si>
  <si>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</si>
  <si>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</si>
  <si>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</si>
  <si>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</si>
  <si>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</si>
  <si>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</si>
  <si>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</si>
  <si>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</si>
  <si>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</si>
  <si>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</si>
  <si>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</si>
  <si>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</si>
  <si>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</si>
  <si>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</si>
  <si>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</si>
  <si>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</si>
  <si>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</si>
  <si>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</si>
  <si>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</si>
  <si>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</si>
  <si>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</si>
  <si>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</si>
  <si>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</si>
  <si>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</si>
  <si>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</si>
  <si>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</si>
  <si>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</si>
  <si>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</si>
  <si>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</si>
  <si>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</si>
  <si>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</si>
  <si>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</si>
  <si>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</si>
  <si>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</si>
  <si>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</si>
  <si>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</si>
  <si>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</si>
  <si>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</si>
  <si>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</si>
  <si>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</si>
  <si>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</si>
  <si>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</si>
  <si>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</si>
  <si>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</si>
  <si>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</si>
  <si>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</si>
  <si>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</si>
  <si>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</si>
  <si>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</si>
  <si>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</si>
  <si>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</si>
  <si>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</si>
  <si>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</si>
  <si>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</si>
  <si>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</si>
  <si>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</si>
  <si>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</si>
  <si>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</si>
  <si>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</si>
  <si>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</si>
  <si>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</si>
  <si>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</si>
  <si>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</si>
  <si>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</si>
  <si>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</si>
  <si>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</si>
  <si>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</si>
  <si>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</si>
  <si>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</si>
  <si>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</si>
  <si>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</si>
  <si>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</si>
  <si>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</si>
  <si>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</si>
  <si>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</si>
  <si>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</si>
  <si>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</si>
  <si>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</si>
  <si>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</si>
  <si>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</si>
  <si>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</si>
  <si>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</si>
  <si>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</si>
  <si>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</si>
  <si>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</si>
  <si>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</si>
  <si>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</si>
  <si>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</si>
  <si>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</si>
  <si>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</si>
  <si>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</si>
  <si>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</si>
  <si>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</si>
  <si>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</si>
  <si>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</si>
  <si>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</si>
  <si>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</si>
  <si>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</si>
  <si>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</si>
  <si>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</si>
  <si>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</si>
  <si>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</si>
  <si>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</si>
  <si>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</si>
  <si>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</si>
  <si>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</si>
  <si>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</si>
  <si>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</si>
  <si>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</si>
  <si>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</si>
  <si>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</si>
  <si>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</si>
  <si>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</si>
  <si>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</si>
  <si>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</si>
  <si>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</si>
  <si>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</si>
  <si>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</si>
  <si>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</si>
  <si>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</si>
  <si>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</si>
  <si>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</si>
  <si>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</si>
  <si>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</si>
  <si>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</si>
  <si>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</si>
  <si>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</si>
  <si>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</si>
  <si>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</si>
  <si>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</si>
  <si>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</si>
  <si>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</si>
  <si>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</si>
  <si>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</si>
  <si>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</si>
  <si>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</si>
  <si>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</si>
  <si>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</si>
  <si>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</si>
  <si>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</si>
  <si>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</si>
  <si>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</si>
  <si>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</si>
  <si>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</si>
  <si>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</si>
  <si>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</si>
  <si>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</si>
  <si>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</si>
  <si>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</si>
  <si>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</si>
  <si>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</si>
  <si>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</si>
  <si>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</si>
  <si>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</si>
  <si>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</si>
  <si>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</si>
  <si>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</si>
  <si>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</si>
  <si>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</si>
  <si>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</si>
  <si>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</si>
  <si>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</si>
  <si>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</si>
  <si>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</si>
  <si>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</si>
  <si>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</si>
  <si>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</si>
  <si>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</si>
  <si>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</si>
  <si>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</si>
  <si>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</si>
  <si>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</si>
  <si>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</si>
  <si>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</si>
  <si>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</si>
  <si>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</si>
  <si>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</si>
  <si>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</si>
  <si>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</si>
  <si>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</si>
  <si>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</si>
  <si>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</si>
  <si>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</si>
  <si>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</si>
  <si>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</si>
  <si>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</si>
  <si>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</si>
  <si>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</si>
  <si>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</si>
  <si>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</si>
  <si>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</si>
  <si>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</si>
  <si>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</si>
  <si>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</si>
  <si>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</si>
  <si>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</si>
  <si>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</si>
  <si>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</si>
  <si>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</si>
  <si>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</si>
  <si>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</si>
  <si>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</si>
  <si>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</si>
  <si>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</si>
  <si>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</si>
  <si>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</si>
  <si>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</si>
  <si>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</si>
  <si>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</si>
  <si>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</si>
  <si>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</si>
  <si>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</si>
  <si>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</si>
  <si>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</si>
  <si>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</si>
  <si>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</si>
  <si>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</si>
  <si>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</si>
  <si>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</si>
  <si>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</si>
  <si>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</si>
  <si>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</si>
  <si>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</si>
  <si>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</si>
  <si>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</si>
  <si>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</si>
  <si>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</si>
  <si>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</si>
  <si>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</si>
  <si>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</si>
  <si>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</si>
  <si>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</si>
  <si>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</si>
  <si>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</si>
  <si>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</si>
  <si>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</si>
  <si>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</si>
  <si>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</si>
  <si>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</si>
  <si>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</si>
  <si>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</si>
  <si>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</si>
  <si>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</si>
  <si>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</si>
  <si>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</si>
  <si>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</si>
  <si>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</si>
  <si>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</si>
  <si>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</si>
  <si>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</si>
  <si>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</si>
  <si>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</si>
  <si>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</si>
  <si>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</si>
  <si>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</si>
  <si>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</si>
  <si>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</si>
  <si>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</si>
  <si>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</si>
  <si>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</si>
  <si>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</si>
  <si>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</si>
  <si>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</si>
  <si>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</si>
  <si>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</si>
  <si>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</si>
  <si>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</si>
  <si>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</si>
  <si>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</si>
  <si>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</si>
  <si>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</si>
  <si>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</si>
  <si>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</si>
  <si>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</si>
  <si>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</si>
  <si>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</si>
  <si>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</si>
  <si>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</si>
  <si>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</si>
  <si>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</si>
  <si>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</si>
  <si>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</si>
  <si>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</si>
  <si>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</si>
  <si>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</si>
  <si>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</si>
  <si>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</si>
  <si>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</si>
  <si>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</si>
  <si>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</si>
  <si>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</si>
  <si>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</si>
  <si>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</si>
  <si>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</si>
  <si>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</si>
  <si>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</si>
  <si>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</si>
  <si>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</si>
  <si>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</si>
  <si>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</si>
  <si>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</si>
  <si>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</si>
  <si>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</si>
  <si>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</si>
  <si>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</si>
  <si>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</si>
  <si>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</si>
  <si>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</si>
  <si>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</si>
  <si>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</si>
  <si>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</si>
  <si>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</si>
  <si>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</si>
  <si>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</si>
  <si>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</si>
  <si>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</si>
  <si>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</si>
  <si>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</si>
  <si>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</si>
  <si>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</si>
  <si>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</si>
  <si>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</si>
  <si>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</si>
  <si>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</si>
  <si>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</si>
  <si>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</si>
  <si>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</si>
  <si>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</si>
  <si>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</si>
  <si>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</si>
  <si>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</si>
  <si>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</si>
  <si>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</si>
  <si>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</si>
  <si>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</si>
  <si>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</si>
  <si>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</si>
  <si>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</si>
  <si>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</si>
  <si>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</si>
  <si>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</si>
  <si>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</si>
  <si>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</si>
  <si>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</si>
  <si>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</si>
  <si>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</si>
  <si>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</si>
  <si>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</si>
  <si>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</si>
  <si>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</si>
  <si>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</si>
  <si>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</si>
  <si>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</si>
  <si>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</si>
  <si>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</si>
  <si>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</si>
  <si>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</si>
  <si>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</si>
  <si>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</si>
  <si>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</si>
  <si>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</si>
  <si>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</si>
  <si>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</si>
  <si>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</si>
  <si>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</si>
  <si>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</si>
  <si>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</si>
  <si>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</si>
  <si>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</si>
  <si>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</si>
  <si>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</si>
  <si>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</si>
  <si>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</si>
  <si>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</si>
  <si>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</si>
  <si>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</si>
  <si>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</si>
  <si>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</si>
  <si>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</si>
  <si>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</si>
  <si>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</si>
  <si>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</si>
  <si>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</si>
  <si>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</si>
  <si>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</si>
  <si>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</si>
  <si>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</si>
  <si>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</si>
  <si>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</si>
  <si>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</si>
  <si>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</si>
  <si>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</si>
  <si>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</si>
  <si>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</si>
  <si>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</si>
  <si>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</si>
  <si>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</si>
  <si>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</si>
  <si>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</si>
  <si>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</si>
  <si>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</si>
  <si>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</si>
  <si>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</si>
  <si>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</si>
  <si>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</si>
  <si>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</si>
  <si>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</si>
  <si>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</si>
  <si>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</si>
  <si>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</si>
  <si>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</si>
  <si>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</si>
  <si>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</si>
  <si>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</si>
  <si>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</si>
  <si>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</si>
  <si>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</si>
  <si>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</si>
  <si>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</si>
  <si>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</si>
  <si>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</si>
  <si>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</si>
  <si>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</si>
  <si>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</si>
  <si>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</si>
  <si>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</si>
  <si>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</si>
  <si>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</si>
  <si>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</si>
  <si>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</si>
  <si>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</si>
  <si>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</si>
  <si>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</si>
  <si>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</si>
  <si>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</si>
  <si>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</si>
  <si>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</si>
  <si>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</si>
  <si>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</si>
  <si>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</si>
  <si>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</si>
  <si>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</si>
  <si>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</si>
  <si>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</si>
  <si>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</si>
  <si>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</si>
  <si>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</si>
  <si>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</si>
  <si>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</si>
  <si>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</si>
  <si>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</si>
  <si>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</si>
  <si>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</si>
  <si>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</si>
  <si>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</si>
  <si>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</si>
  <si>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</si>
  <si>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</si>
  <si>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</si>
  <si>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</si>
  <si>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</si>
  <si>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</si>
  <si>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</si>
  <si>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</si>
  <si>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</si>
  <si>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</si>
  <si>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</si>
  <si>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</si>
  <si>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</si>
  <si>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</si>
  <si>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</si>
  <si>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</si>
  <si>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</si>
  <si>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</si>
  <si>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</si>
  <si>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</si>
  <si>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</si>
  <si>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</si>
  <si>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</si>
  <si>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</si>
  <si>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</si>
  <si>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</si>
  <si>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</si>
  <si>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</si>
  <si>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</si>
  <si>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</si>
  <si>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</si>
  <si>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</si>
  <si>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</si>
  <si>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</si>
  <si>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</si>
  <si>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</si>
  <si>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</si>
  <si>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</si>
  <si>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</si>
  <si>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</si>
  <si>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</si>
  <si>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</si>
  <si>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</si>
  <si>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</si>
  <si>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</si>
  <si>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</si>
  <si>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</si>
  <si>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</si>
  <si>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</si>
  <si>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</si>
  <si>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</si>
  <si>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</si>
  <si>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</si>
  <si>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</si>
  <si>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</si>
  <si>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</si>
  <si>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</si>
  <si>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</si>
  <si>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</si>
  <si>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</si>
  <si>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</si>
  <si>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</si>
  <si>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</si>
  <si>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</si>
  <si>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</si>
  <si>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</si>
  <si>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</si>
  <si>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</si>
  <si>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</si>
  <si>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</si>
  <si>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</si>
  <si>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</si>
  <si>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</si>
  <si>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</si>
  <si>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</si>
  <si>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</si>
  <si>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</si>
  <si>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</si>
  <si>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</si>
  <si>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</si>
  <si>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</si>
  <si>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</si>
  <si>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</si>
  <si>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</si>
  <si>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</si>
  <si>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</si>
  <si>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</si>
  <si>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</si>
  <si>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</si>
  <si>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</si>
  <si>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</si>
  <si>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</si>
  <si>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</si>
  <si>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</si>
  <si>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</si>
  <si>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</si>
  <si>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</si>
  <si>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</si>
  <si>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</si>
  <si>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</si>
  <si>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</si>
  <si>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</si>
  <si>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</si>
  <si>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</si>
  <si>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</si>
  <si>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</si>
  <si>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</si>
  <si>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</si>
  <si>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</si>
  <si>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</si>
  <si>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</si>
  <si>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</si>
  <si>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</si>
  <si>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</si>
  <si>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</si>
  <si>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</si>
  <si>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</si>
  <si>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</si>
  <si>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</si>
  <si>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</si>
  <si>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</si>
  <si>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</si>
  <si>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</si>
  <si>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</si>
  <si>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</si>
  <si>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</si>
  <si>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</si>
  <si>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</si>
  <si>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</si>
  <si>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</si>
  <si>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</si>
  <si>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</si>
  <si>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</si>
  <si>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</si>
  <si>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</si>
  <si>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</si>
  <si>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</si>
  <si>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</si>
  <si>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</si>
  <si>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</si>
  <si>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</si>
  <si>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</si>
  <si>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</si>
  <si>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</si>
  <si>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</si>
  <si>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</si>
  <si>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</si>
  <si>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</si>
  <si>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</si>
  <si>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</si>
  <si>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</si>
  <si>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</si>
  <si>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</si>
  <si>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</si>
  <si>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</si>
  <si>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</si>
  <si>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</si>
  <si>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</si>
  <si>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</si>
  <si>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</si>
  <si>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</si>
  <si>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</si>
  <si>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</si>
  <si>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</si>
  <si>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</si>
  <si>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</si>
  <si>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</si>
  <si>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</si>
  <si>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</si>
  <si>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</si>
  <si>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</si>
  <si>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</si>
  <si>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</si>
  <si>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</si>
  <si>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</si>
  <si>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</si>
  <si>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</si>
  <si>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</si>
  <si>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</si>
  <si>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</si>
  <si>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</si>
  <si>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</si>
  <si>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</si>
  <si>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</si>
  <si>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</si>
  <si>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</si>
  <si>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</si>
  <si>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</si>
  <si>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</si>
  <si>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</si>
  <si>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</si>
  <si>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</si>
  <si>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</si>
  <si>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</si>
  <si>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</si>
  <si>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</si>
  <si>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</si>
  <si>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</si>
  <si>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</si>
  <si>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</si>
  <si>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</si>
  <si>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</si>
  <si>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</si>
  <si>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</si>
  <si>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</si>
  <si>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</si>
  <si>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</si>
  <si>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</si>
  <si>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</si>
  <si>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</si>
  <si>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</si>
  <si>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</si>
  <si>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</si>
  <si>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</si>
  <si>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</si>
  <si>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</si>
  <si>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</si>
  <si>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</si>
  <si>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</si>
  <si>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</si>
  <si>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</si>
  <si>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</si>
  <si>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</si>
  <si>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</si>
  <si>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</si>
  <si>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</si>
  <si>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</si>
  <si>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</si>
  <si>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</si>
  <si>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</si>
  <si>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</si>
  <si>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</si>
  <si>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</si>
  <si>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</si>
  <si>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</si>
  <si>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</si>
  <si>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</si>
  <si>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</si>
  <si>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</si>
  <si>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</si>
  <si>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</si>
  <si>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</si>
  <si>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</si>
  <si>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</si>
  <si>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</si>
  <si>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</si>
  <si>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</si>
  <si>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</si>
  <si>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</si>
  <si>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</si>
  <si>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</si>
  <si>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</si>
  <si>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</si>
  <si>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</si>
  <si>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</si>
  <si>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</si>
  <si>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</si>
  <si>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</si>
  <si>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</si>
  <si>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</si>
  <si>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</si>
  <si>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</si>
  <si>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</si>
  <si>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</si>
  <si>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</si>
  <si>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</si>
  <si>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</si>
  <si>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</si>
  <si>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</si>
  <si>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</si>
  <si>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</si>
  <si>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</si>
  <si>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</si>
  <si>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</si>
  <si>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</si>
  <si>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</si>
  <si>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</si>
  <si>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</si>
  <si>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</si>
  <si>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</si>
  <si>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</si>
  <si>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</si>
  <si>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</si>
  <si>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</si>
  <si>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</si>
  <si>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</si>
  <si>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</si>
  <si>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</si>
  <si>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</si>
  <si>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</si>
  <si>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</si>
  <si>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</si>
  <si>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</si>
  <si>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</si>
  <si>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</si>
  <si>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</si>
  <si>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</si>
  <si>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</si>
  <si>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</si>
  <si>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</si>
  <si>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</si>
  <si>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</si>
  <si>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</si>
  <si>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</si>
  <si>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</si>
  <si>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</si>
  <si>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</si>
  <si>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</si>
  <si>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</si>
  <si>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</si>
  <si>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</si>
  <si>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</si>
  <si>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</si>
  <si>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</si>
  <si>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</si>
  <si>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</si>
  <si>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</si>
  <si>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</si>
  <si>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</si>
  <si>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</si>
  <si>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</si>
  <si>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</si>
  <si>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</si>
  <si>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</si>
  <si>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</si>
  <si>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</si>
  <si>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</si>
  <si>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</si>
  <si>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</si>
  <si>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</si>
  <si>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</si>
  <si>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</si>
  <si>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</si>
  <si>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</si>
  <si>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</si>
  <si>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</si>
  <si>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</si>
  <si>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</si>
  <si>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</si>
  <si>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</si>
  <si>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</si>
  <si>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</si>
  <si>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</si>
  <si>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</si>
  <si>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</si>
  <si>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</si>
  <si>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</si>
  <si>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</si>
  <si>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</si>
  <si>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</si>
  <si>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</si>
  <si>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</si>
  <si>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</si>
  <si>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</si>
  <si>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</si>
  <si>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</si>
  <si>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</si>
  <si>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</si>
  <si>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</si>
  <si>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</si>
  <si>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</si>
  <si>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</si>
  <si>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</si>
  <si>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</si>
  <si>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</si>
  <si>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</si>
  <si>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</si>
  <si>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</si>
  <si>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</si>
  <si>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</si>
  <si>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</si>
  <si>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</si>
  <si>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</si>
  <si>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</si>
  <si>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</si>
  <si>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</si>
  <si>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</si>
  <si>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</si>
  <si>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</si>
  <si>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</si>
  <si>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</si>
  <si>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</si>
  <si>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</si>
  <si>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</si>
  <si>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</si>
  <si>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</si>
  <si>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</si>
  <si>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</si>
  <si>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</si>
  <si>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</si>
  <si>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</si>
  <si>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</si>
  <si>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</si>
  <si>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</si>
  <si>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</si>
  <si>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</si>
  <si>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</si>
  <si>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</si>
  <si>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</si>
  <si>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</si>
  <si>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</si>
  <si>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</si>
  <si>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</si>
  <si>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</si>
  <si>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</si>
  <si>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</si>
  <si>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</si>
  <si>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</si>
  <si>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</si>
  <si>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</si>
  <si>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</si>
  <si>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</si>
  <si>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</si>
  <si>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</si>
  <si>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</si>
  <si>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</si>
  <si>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</si>
  <si>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</si>
  <si>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</si>
  <si>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</si>
  <si>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</si>
  <si>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</si>
  <si>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</si>
  <si>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</si>
  <si>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</si>
  <si>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</si>
  <si>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</si>
  <si>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</si>
  <si>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</si>
  <si>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</si>
  <si>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</si>
  <si>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</si>
  <si>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</si>
  <si>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</si>
  <si>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</si>
  <si>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</si>
  <si>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</si>
  <si>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</si>
  <si>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</si>
  <si>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</si>
  <si>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</si>
  <si>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</si>
  <si>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</si>
  <si>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</si>
  <si>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</si>
  <si>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</si>
  <si>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</si>
  <si>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</si>
  <si>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</si>
  <si>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</si>
  <si>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</si>
  <si>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</si>
  <si>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</si>
  <si>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</si>
  <si>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</si>
  <si>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</si>
  <si>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</si>
  <si>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</si>
  <si>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</si>
  <si>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</si>
  <si>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</si>
  <si>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</si>
  <si>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</si>
  <si>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</si>
  <si>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</si>
  <si>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</si>
  <si>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</si>
  <si>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</si>
  <si>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</si>
  <si>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</si>
  <si>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</si>
  <si>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</si>
  <si>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</si>
  <si>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</si>
  <si>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</si>
  <si>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</si>
  <si>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</si>
  <si>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</si>
  <si>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</si>
  <si>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</si>
  <si>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</si>
  <si>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</si>
  <si>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</si>
  <si>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</si>
  <si>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</si>
  <si>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</si>
  <si>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</si>
  <si>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</si>
  <si>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</si>
  <si>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</si>
  <si>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</si>
  <si>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</si>
  <si>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</si>
  <si>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</si>
  <si>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</si>
  <si>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</si>
  <si>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</si>
  <si>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</si>
  <si>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</si>
  <si>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</si>
  <si>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</si>
  <si>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</si>
  <si>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</si>
  <si>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</si>
  <si>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</si>
  <si>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</si>
  <si>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</si>
  <si>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</si>
  <si>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</si>
  <si>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</si>
  <si>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</si>
  <si>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</si>
  <si>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</si>
  <si>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</si>
  <si>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</si>
  <si>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</si>
  <si>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</si>
  <si>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</si>
  <si>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</si>
  <si>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</si>
  <si>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</si>
  <si>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</si>
  <si>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</si>
  <si>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</si>
  <si>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</si>
  <si>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</si>
  <si>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</si>
  <si>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</si>
  <si>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</si>
  <si>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</si>
  <si>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</si>
  <si>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</si>
  <si>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</si>
  <si>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</si>
  <si>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</si>
  <si>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</si>
  <si>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</si>
  <si>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</si>
  <si>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</si>
  <si>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</si>
  <si>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</si>
  <si>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</si>
  <si>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</si>
  <si>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</si>
  <si>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</si>
  <si>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</si>
  <si>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</si>
  <si>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</si>
  <si>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</si>
  <si>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</si>
  <si>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</si>
  <si>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</si>
  <si>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</si>
  <si>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</si>
  <si>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</si>
  <si>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</si>
  <si>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</si>
  <si>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</si>
  <si>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</si>
  <si>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</si>
  <si>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</si>
  <si>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</si>
  <si>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</si>
  <si>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</si>
  <si>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</si>
  <si>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</si>
  <si>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</si>
  <si>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</si>
  <si>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</si>
  <si>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</si>
  <si>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</si>
  <si>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</si>
  <si>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</si>
  <si>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</si>
  <si>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</si>
  <si>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</si>
  <si>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</si>
  <si>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</si>
  <si>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</si>
  <si>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</si>
  <si>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</si>
  <si>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</si>
  <si>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</si>
  <si>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</si>
  <si>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</si>
  <si>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</si>
  <si>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</si>
  <si>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</si>
  <si>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</si>
  <si>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</si>
  <si>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</si>
  <si>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</si>
  <si>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</si>
  <si>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</si>
  <si>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</si>
  <si>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</si>
  <si>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</si>
  <si>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</si>
  <si>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</si>
  <si>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</si>
  <si>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</si>
  <si>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</si>
  <si>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</si>
  <si>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</si>
  <si>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</si>
  <si>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</si>
  <si>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</si>
  <si>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</si>
  <si>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</si>
  <si>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</si>
  <si>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</si>
  <si>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</si>
  <si>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</si>
  <si>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</si>
  <si>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</si>
  <si>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</si>
  <si>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</si>
  <si>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</si>
  <si>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</si>
  <si>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</si>
  <si>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</si>
  <si>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</si>
  <si>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</si>
  <si>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</si>
  <si>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</si>
  <si>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</si>
  <si>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</si>
  <si>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</si>
  <si>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</si>
  <si>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</si>
  <si>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</si>
  <si>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</si>
  <si>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</si>
  <si>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</si>
  <si>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</si>
  <si>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</si>
  <si>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</si>
  <si>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</si>
  <si>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</si>
  <si>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</si>
  <si>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</si>
  <si>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</si>
  <si>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</si>
  <si>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</si>
  <si>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</si>
  <si>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</si>
  <si>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</si>
  <si>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</si>
  <si>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</si>
  <si>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</si>
  <si>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</si>
  <si>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</si>
  <si>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</si>
  <si>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</si>
  <si>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</si>
  <si>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</si>
  <si>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</si>
  <si>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</si>
  <si>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</si>
  <si>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</si>
  <si>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</si>
  <si>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</si>
  <si>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</si>
  <si>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</si>
  <si>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</si>
  <si>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</si>
  <si>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</si>
  <si>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</si>
  <si>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</si>
  <si>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</si>
  <si>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</si>
  <si>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</si>
  <si>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</si>
  <si>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</si>
  <si>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</si>
  <si>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</si>
  <si>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</si>
  <si>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</si>
  <si>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</si>
  <si>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</si>
  <si>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</si>
  <si>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</si>
  <si>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</si>
  <si>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</si>
  <si>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</si>
  <si>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</si>
  <si>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</si>
  <si>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</si>
  <si>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</si>
  <si>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</si>
  <si>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</si>
  <si>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</si>
  <si>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</si>
  <si>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</si>
  <si>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</si>
  <si>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</si>
  <si>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</si>
  <si>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</si>
  <si>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</si>
  <si>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</si>
  <si>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</si>
  <si>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</si>
  <si>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</si>
  <si>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</si>
  <si>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</si>
  <si>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</si>
  <si>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</si>
  <si>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</si>
  <si>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</si>
  <si>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</si>
  <si>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</si>
  <si>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</si>
  <si>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</si>
  <si>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</si>
  <si>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</si>
  <si>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</si>
  <si>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</si>
  <si>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</si>
  <si>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</si>
  <si>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</si>
  <si>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</si>
  <si>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</si>
  <si>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</si>
  <si>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</si>
  <si>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</si>
  <si>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</si>
  <si>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</si>
  <si>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</si>
  <si>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</si>
  <si>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</si>
  <si>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</si>
  <si>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</si>
  <si>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</si>
  <si>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</si>
  <si>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</si>
  <si>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</si>
  <si>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</si>
  <si>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</si>
  <si>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</si>
  <si>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</si>
  <si>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</si>
  <si>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</si>
  <si>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</si>
  <si>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</si>
  <si>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</si>
  <si>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</si>
  <si>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</si>
  <si>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</si>
  <si>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</si>
  <si>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</si>
  <si>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</si>
  <si>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</si>
  <si>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</si>
  <si>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</si>
  <si>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</si>
  <si>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</si>
  <si>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</si>
  <si>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</si>
  <si>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</si>
  <si>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</si>
  <si>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</si>
  <si>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</si>
  <si>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</si>
  <si>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</si>
  <si>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</si>
  <si>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</si>
  <si>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</si>
  <si>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</si>
  <si>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</si>
  <si>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</si>
  <si>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</si>
  <si>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</si>
  <si>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</si>
  <si>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</si>
  <si>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</si>
  <si>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</si>
  <si>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</si>
  <si>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</si>
  <si>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</si>
  <si>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</si>
  <si>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</si>
  <si>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</si>
  <si>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</si>
  <si>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</si>
  <si>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</si>
  <si>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</si>
  <si>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</si>
  <si>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</si>
  <si>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</si>
  <si>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</si>
  <si>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</si>
  <si>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</si>
  <si>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</si>
  <si>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</si>
  <si>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</si>
  <si>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</si>
  <si>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</si>
  <si>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</si>
  <si>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</si>
  <si>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</si>
  <si>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</si>
  <si>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</si>
  <si>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</si>
  <si>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</si>
  <si>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</si>
  <si>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</si>
  <si>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</si>
  <si>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</si>
  <si>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</si>
  <si>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</si>
  <si>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</si>
  <si>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</si>
  <si>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</si>
  <si>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</si>
  <si>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</si>
  <si>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</si>
  <si>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</si>
  <si>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</si>
  <si>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</si>
  <si>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</si>
  <si>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</si>
  <si>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</si>
  <si>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</si>
  <si>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</si>
  <si>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</si>
  <si>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</si>
  <si>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</si>
  <si>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</si>
  <si>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</si>
  <si>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</si>
  <si>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</si>
  <si>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</si>
  <si>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</si>
  <si>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</si>
  <si>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</si>
  <si>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</si>
  <si>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</si>
  <si>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</si>
  <si>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</si>
  <si>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</si>
  <si>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</si>
  <si>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</si>
  <si>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</si>
  <si>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</si>
  <si>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</si>
  <si>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</si>
  <si>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</si>
  <si>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</si>
  <si>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</si>
  <si>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</si>
  <si>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</si>
  <si>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</si>
  <si>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</si>
  <si>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</si>
  <si>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</si>
  <si>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</si>
  <si>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</si>
  <si>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</si>
  <si>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</si>
  <si>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</si>
  <si>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</si>
  <si>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</si>
  <si>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</si>
  <si>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</si>
  <si>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</si>
  <si>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</si>
  <si>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</si>
  <si>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</si>
  <si>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</si>
  <si>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</si>
  <si>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</si>
  <si>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</si>
  <si>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</si>
  <si>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</si>
  <si>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</si>
  <si>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</si>
  <si>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</si>
  <si>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</si>
  <si>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</si>
  <si>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</si>
  <si>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</si>
  <si>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</si>
  <si>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</si>
  <si>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</si>
  <si>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</si>
  <si>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</si>
  <si>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</si>
  <si>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</si>
  <si>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</si>
  <si>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</si>
  <si>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</si>
  <si>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</si>
  <si>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</si>
  <si>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</si>
  <si>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</si>
  <si>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</si>
  <si>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</si>
  <si>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</si>
  <si>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</si>
  <si>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</si>
  <si>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</si>
  <si>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</si>
  <si>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</si>
  <si>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</si>
  <si>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</si>
  <si>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</si>
  <si>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</si>
  <si>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</si>
  <si>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</si>
  <si>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</si>
  <si>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</si>
  <si>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</si>
  <si>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</si>
  <si>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</si>
  <si>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</si>
  <si>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</si>
  <si>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</si>
  <si>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</si>
  <si>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</si>
  <si>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</si>
  <si>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</si>
  <si>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</si>
  <si>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</si>
  <si>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</si>
  <si>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</si>
  <si>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</si>
  <si>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</si>
  <si>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</si>
  <si>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</si>
  <si>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</si>
  <si>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</si>
  <si>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</si>
  <si>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</si>
  <si>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</si>
  <si>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</si>
  <si>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</si>
  <si>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</si>
  <si>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</si>
  <si>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</si>
  <si>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</si>
  <si>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</si>
  <si>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</si>
  <si>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</si>
  <si>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</si>
  <si>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</si>
  <si>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</si>
  <si>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</si>
  <si>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</si>
  <si>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</si>
  <si>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</si>
  <si>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</si>
  <si>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</si>
  <si>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</si>
  <si>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</si>
  <si>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</si>
  <si>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</si>
  <si>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</si>
  <si>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</si>
  <si>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</si>
  <si>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</si>
  <si>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</si>
  <si>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</si>
  <si>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</si>
  <si>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</si>
  <si>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</si>
  <si>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</si>
  <si>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</si>
  <si>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</si>
  <si>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</si>
  <si>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</si>
  <si>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</si>
  <si>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</si>
  <si>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</si>
  <si>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</si>
  <si>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</si>
  <si>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</si>
  <si>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</si>
  <si>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</si>
  <si>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</si>
  <si>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</si>
  <si>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</si>
  <si>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</si>
  <si>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</si>
  <si>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</si>
  <si>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</si>
  <si>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</si>
  <si>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</si>
  <si>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</si>
  <si>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</si>
  <si>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</si>
  <si>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</si>
  <si>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</si>
  <si>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</si>
  <si>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</si>
  <si>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</si>
  <si>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</si>
  <si>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</si>
  <si>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</si>
  <si>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</si>
  <si>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</si>
  <si>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</si>
  <si>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</si>
  <si>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</si>
  <si>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</si>
  <si>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</si>
  <si>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</si>
  <si>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</si>
  <si>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</si>
  <si>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</si>
  <si>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</si>
  <si>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</si>
  <si>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</si>
  <si>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</si>
  <si>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</si>
  <si>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</si>
  <si>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</si>
  <si>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</si>
  <si>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</si>
  <si>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</si>
  <si>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</si>
  <si>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</si>
  <si>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</si>
  <si>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</si>
  <si>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</si>
  <si>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</si>
  <si>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</si>
  <si>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</si>
  <si>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</si>
  <si>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</si>
  <si>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</si>
  <si>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</si>
  <si>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</si>
  <si>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</si>
  <si>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</si>
  <si>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</si>
  <si>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</si>
  <si>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</si>
  <si>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</si>
  <si>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</si>
  <si>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</si>
  <si>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</si>
  <si>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</si>
  <si>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</si>
  <si>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</si>
  <si>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</si>
  <si>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</si>
  <si>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</si>
  <si>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</si>
  <si>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</si>
  <si>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</si>
  <si>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</si>
  <si>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</si>
  <si>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</si>
  <si>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</si>
  <si>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</si>
  <si>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</si>
  <si>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</si>
  <si>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</si>
  <si>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</si>
  <si>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</si>
  <si>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</si>
  <si>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</si>
  <si>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</si>
  <si>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</si>
  <si>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</si>
  <si>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</si>
  <si>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</si>
  <si>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</si>
  <si>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</si>
  <si>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</si>
  <si>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</si>
  <si>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</si>
  <si>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</si>
  <si>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</si>
  <si>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</si>
  <si>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</si>
  <si>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</si>
  <si>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</si>
  <si>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</si>
  <si>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</si>
  <si>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</si>
  <si>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</si>
  <si>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</si>
  <si>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</si>
  <si>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</si>
  <si>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</si>
  <si>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</si>
  <si>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</si>
  <si>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</si>
  <si>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</si>
  <si>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</si>
  <si>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</si>
  <si>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</si>
  <si>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</si>
  <si>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</si>
  <si>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</si>
  <si>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</si>
  <si>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</si>
  <si>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</si>
  <si>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</si>
  <si>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</si>
  <si>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</si>
  <si>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</si>
  <si>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</si>
  <si>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</si>
  <si>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</si>
  <si>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</si>
  <si>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</si>
  <si>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</si>
  <si>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</si>
  <si>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</si>
  <si>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</si>
  <si>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</si>
  <si>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</si>
  <si>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</si>
  <si>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</si>
  <si>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</si>
  <si>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</si>
  <si>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</si>
  <si>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</si>
  <si>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</si>
  <si>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</si>
  <si>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</si>
  <si>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</si>
  <si>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</si>
  <si>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</si>
  <si>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</si>
  <si>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</si>
  <si>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</si>
  <si>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</si>
  <si>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</si>
  <si>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</si>
  <si>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</si>
  <si>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</si>
  <si>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</si>
  <si>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</si>
  <si>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</si>
  <si>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</si>
  <si>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</si>
  <si>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</si>
  <si>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</si>
  <si>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</si>
  <si>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</si>
  <si>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</si>
  <si>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</si>
  <si>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</si>
  <si>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</si>
  <si>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</si>
  <si>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</si>
  <si>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</si>
  <si>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</si>
  <si>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</si>
  <si>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</si>
  <si>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</si>
  <si>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</si>
  <si>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</si>
  <si>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</si>
  <si>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</si>
  <si>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</si>
  <si>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</si>
  <si>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</si>
  <si>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</si>
  <si>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</si>
  <si>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</si>
  <si>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</si>
  <si>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</si>
  <si>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</si>
  <si>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</si>
  <si>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</si>
  <si>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</si>
  <si>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</si>
  <si>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</si>
  <si>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</si>
  <si>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</si>
  <si>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</si>
  <si>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</si>
  <si>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</si>
  <si>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</si>
  <si>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</si>
  <si>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</si>
  <si>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</si>
  <si>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</si>
  <si>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</si>
  <si>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</si>
  <si>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</si>
  <si>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</si>
  <si>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</si>
  <si>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</si>
  <si>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</si>
  <si>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</si>
  <si>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</si>
  <si>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</si>
  <si>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</si>
  <si>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</si>
  <si>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</si>
  <si>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</si>
  <si>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</si>
  <si>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</si>
  <si>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</si>
  <si>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</si>
  <si>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</si>
  <si>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</si>
  <si>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</si>
  <si>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</si>
  <si>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</si>
  <si>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</si>
  <si>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</si>
  <si>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</si>
  <si>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</si>
  <si>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</si>
  <si>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</si>
  <si>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</si>
  <si>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</si>
  <si>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</si>
  <si>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</si>
  <si>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</si>
  <si>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</si>
  <si>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</si>
  <si>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</si>
  <si>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</si>
  <si>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</si>
  <si>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</si>
  <si>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</si>
  <si>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</si>
  <si>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</si>
  <si>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</si>
  <si>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</si>
  <si>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</si>
  <si>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</si>
  <si>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</si>
  <si>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</si>
  <si>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</si>
  <si>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</si>
  <si>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</si>
  <si>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</si>
  <si>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</si>
  <si>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</si>
  <si>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</si>
  <si>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</si>
  <si>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</si>
  <si>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</si>
  <si>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</si>
  <si>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</si>
  <si>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</si>
  <si>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</si>
  <si>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</si>
  <si>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</si>
  <si>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</si>
  <si>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</si>
  <si>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</si>
  <si>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</si>
  <si>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</si>
  <si>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</si>
  <si>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</si>
  <si>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</si>
  <si>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</si>
  <si>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</si>
  <si>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</si>
  <si>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</si>
  <si>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</si>
  <si>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</si>
  <si>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</si>
  <si>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</si>
  <si>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</si>
  <si>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</si>
  <si>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</si>
  <si>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</si>
  <si>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</si>
  <si>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</si>
  <si>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</si>
  <si>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</si>
  <si>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</si>
  <si>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</si>
  <si>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</si>
  <si>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</si>
  <si>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</si>
  <si>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</si>
  <si>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</si>
  <si>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</si>
  <si>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</si>
  <si>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</si>
  <si>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</si>
  <si>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</si>
  <si>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</si>
  <si>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</si>
  <si>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</si>
  <si>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</si>
  <si>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</si>
  <si>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</si>
  <si>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</si>
  <si>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</si>
  <si>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</si>
  <si>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</si>
  <si>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</si>
  <si>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</si>
  <si>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</si>
  <si>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</si>
  <si>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</si>
  <si>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</si>
  <si>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</si>
  <si>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</si>
  <si>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</si>
  <si>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</si>
  <si>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</si>
  <si>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</si>
  <si>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</si>
  <si>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</si>
  <si>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</si>
  <si>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</si>
  <si>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</si>
  <si>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</si>
  <si>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</si>
  <si>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</si>
  <si>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</si>
  <si>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</si>
  <si>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</si>
  <si>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</si>
  <si>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</si>
  <si>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</si>
  <si>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</si>
  <si>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</si>
  <si>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</si>
  <si>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</si>
  <si>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</si>
  <si>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</si>
  <si>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</si>
  <si>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</si>
  <si>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</si>
  <si>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</si>
  <si>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</si>
  <si>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</si>
  <si>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</si>
  <si>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</si>
  <si>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</si>
  <si>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</si>
  <si>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</si>
  <si>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</si>
  <si>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</si>
  <si>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</si>
  <si>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</si>
  <si>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</si>
  <si>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</si>
  <si>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</si>
  <si>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</si>
  <si>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</si>
  <si>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</si>
  <si>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</si>
  <si>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</si>
  <si>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</si>
  <si>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</si>
  <si>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</si>
  <si>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</si>
  <si>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</si>
  <si>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</si>
  <si>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</si>
  <si>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</si>
  <si>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</si>
  <si>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</si>
  <si>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</si>
  <si>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</si>
  <si>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</si>
  <si>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</si>
  <si>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</si>
  <si>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</si>
  <si>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</si>
  <si>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</si>
  <si>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</si>
  <si>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</si>
  <si>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</si>
  <si>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</si>
  <si>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</si>
  <si>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</si>
  <si>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</si>
  <si>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</si>
  <si>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</si>
  <si>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</si>
  <si>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</si>
  <si>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</si>
  <si>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</si>
  <si>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</si>
  <si>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</si>
  <si>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</si>
  <si>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</si>
  <si>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</si>
  <si>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</si>
  <si>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</si>
  <si>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</si>
  <si>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</si>
  <si>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</si>
  <si>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</si>
  <si>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</si>
  <si>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</si>
  <si>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</si>
  <si>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</si>
  <si>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</si>
  <si>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</si>
  <si>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</si>
  <si>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</si>
  <si>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</si>
  <si>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</si>
  <si>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</si>
  <si>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</si>
  <si>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</si>
  <si>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</si>
  <si>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</si>
  <si>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</si>
  <si>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</si>
  <si>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</si>
  <si>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</si>
  <si>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</si>
  <si>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</si>
  <si>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</si>
  <si>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</si>
  <si>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</si>
  <si>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</si>
  <si>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</si>
  <si>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</si>
  <si>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</si>
  <si>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</si>
  <si>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</si>
  <si>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</si>
  <si>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</si>
  <si>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</si>
  <si>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</si>
  <si>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</si>
  <si>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</si>
  <si>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</si>
  <si>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</si>
  <si>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</si>
  <si>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</si>
  <si>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</si>
  <si>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</si>
  <si>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</si>
  <si>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</si>
  <si>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</si>
  <si>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</si>
  <si>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</si>
  <si>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</si>
  <si>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</si>
  <si>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</si>
  <si>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</si>
  <si>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</si>
  <si>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</si>
  <si>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</si>
  <si>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</si>
  <si>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</si>
  <si>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</si>
  <si>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</si>
  <si>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</si>
  <si>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</si>
  <si>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</si>
  <si>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</si>
  <si>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</si>
  <si>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</si>
  <si>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</si>
  <si>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</si>
  <si>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</si>
  <si>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</si>
  <si>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</si>
  <si>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</si>
  <si>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</si>
  <si>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</si>
  <si>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</si>
  <si>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</si>
  <si>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</si>
  <si>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</si>
  <si>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</si>
  <si>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</si>
  <si>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</si>
  <si>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</si>
  <si>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</si>
  <si>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</si>
  <si>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</si>
  <si>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</si>
  <si>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</si>
  <si>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</si>
  <si>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</si>
  <si>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</si>
  <si>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</si>
  <si>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</si>
  <si>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</si>
  <si>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</si>
  <si>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</si>
  <si>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</si>
  <si>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</si>
  <si>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</si>
  <si>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</si>
  <si>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</si>
  <si>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</si>
  <si>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</si>
  <si>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</si>
  <si>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</si>
  <si>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</si>
  <si>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</si>
  <si>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</si>
  <si>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</si>
  <si>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</si>
  <si>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</si>
  <si>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</si>
  <si>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</si>
  <si>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</si>
  <si>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</si>
  <si>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</si>
  <si>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</si>
  <si>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</si>
  <si>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</si>
  <si>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</si>
  <si>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</si>
  <si>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</si>
  <si>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</si>
  <si>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</si>
  <si>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</si>
  <si>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</si>
  <si>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</si>
  <si>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</si>
  <si>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</si>
  <si>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</si>
  <si>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</si>
  <si>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</si>
  <si>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</si>
  <si>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</si>
  <si>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</si>
  <si>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</si>
  <si>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</si>
  <si>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</si>
  <si>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</si>
  <si>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</si>
  <si>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</si>
  <si>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</si>
  <si>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</si>
  <si>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</si>
  <si>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</si>
  <si>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</si>
  <si>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</si>
  <si>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</si>
  <si>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</si>
  <si>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</si>
  <si>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</si>
  <si>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</si>
  <si>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</si>
  <si>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</si>
  <si>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</si>
  <si>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</si>
  <si>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</si>
  <si>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</si>
  <si>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</si>
  <si>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</si>
  <si>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</si>
  <si>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</si>
  <si>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</si>
  <si>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</si>
  <si>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</si>
  <si>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</si>
  <si>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</si>
  <si>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</si>
  <si>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</si>
  <si>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</si>
  <si>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</si>
  <si>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</si>
  <si>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</si>
  <si>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</si>
  <si>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</si>
  <si>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</si>
  <si>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</si>
  <si>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</si>
  <si>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</si>
  <si>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</si>
  <si>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</si>
  <si>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</si>
  <si>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</si>
  <si>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</si>
  <si>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</si>
  <si>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</si>
  <si>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</si>
  <si>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</si>
  <si>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</si>
  <si>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</si>
  <si>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</si>
  <si>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</si>
  <si>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</si>
  <si>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</si>
  <si>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</si>
  <si>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</si>
  <si>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</si>
  <si>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</si>
  <si>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</si>
  <si>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</si>
  <si>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</si>
  <si>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</si>
  <si>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</si>
  <si>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</si>
  <si>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</si>
  <si>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</si>
  <si>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</si>
  <si>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</si>
  <si>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</si>
  <si>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</si>
  <si>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</si>
  <si>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</si>
  <si>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</si>
  <si>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</si>
  <si>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</si>
  <si>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</si>
  <si>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</si>
  <si>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</si>
  <si>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</si>
  <si>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</si>
  <si>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</si>
  <si>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</si>
  <si>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</si>
  <si>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</si>
  <si>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</si>
  <si>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</si>
  <si>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</si>
  <si>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</si>
  <si>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</si>
  <si>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</si>
  <si>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</si>
  <si>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</si>
  <si>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</si>
  <si>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</si>
  <si>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</si>
  <si>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</si>
  <si>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</si>
  <si>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</si>
  <si>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</si>
  <si>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</si>
  <si>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</si>
  <si>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</si>
  <si>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</si>
  <si>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</si>
  <si>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</si>
  <si>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</si>
  <si>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</si>
  <si>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</si>
  <si>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</si>
  <si>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</si>
  <si>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</si>
  <si>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</si>
  <si>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</si>
  <si>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</si>
  <si>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</si>
  <si>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</si>
  <si>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</si>
  <si>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</si>
  <si>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</si>
  <si>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</si>
  <si>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</si>
  <si>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</si>
  <si>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</si>
  <si>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</si>
  <si>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</si>
  <si>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</si>
  <si>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</si>
  <si>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</si>
  <si>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</si>
  <si>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</si>
  <si>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</si>
  <si>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</si>
  <si>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</si>
  <si>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</si>
  <si>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</si>
  <si>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</si>
  <si>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</si>
  <si>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</si>
  <si>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</si>
  <si>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</si>
  <si>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</si>
  <si>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</si>
  <si>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</si>
  <si>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</si>
  <si>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</si>
  <si>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</si>
  <si>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</si>
  <si>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</si>
  <si>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</si>
  <si>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</si>
  <si>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</si>
  <si>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</si>
  <si>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</si>
  <si>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</si>
  <si>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</si>
  <si>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</si>
  <si>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</si>
  <si>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</si>
  <si>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</si>
  <si>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</si>
  <si>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</si>
  <si>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</si>
  <si>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</si>
  <si>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</si>
  <si>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</si>
  <si>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</si>
  <si>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</si>
  <si>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</si>
  <si>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</si>
  <si>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</si>
  <si>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</si>
  <si>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</si>
  <si>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</si>
  <si>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</si>
  <si>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</si>
  <si>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</si>
  <si>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</si>
  <si>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</si>
  <si>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</si>
  <si>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</si>
  <si>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</si>
  <si>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</si>
  <si>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</si>
  <si>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</si>
  <si>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</si>
  <si>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</si>
  <si>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</si>
  <si>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</si>
  <si>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</si>
  <si>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</si>
  <si>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</si>
  <si>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</si>
  <si>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</si>
  <si>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</si>
  <si>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</si>
  <si>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</si>
  <si>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</si>
  <si>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</si>
  <si>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</si>
  <si>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</si>
  <si>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</si>
  <si>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</si>
  <si>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</si>
  <si>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</si>
  <si>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</si>
  <si>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</si>
  <si>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</si>
  <si>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</si>
  <si>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</si>
  <si>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</si>
  <si>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</si>
  <si>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</si>
  <si>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</si>
  <si>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</si>
  <si>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</si>
  <si>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</si>
  <si>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</si>
  <si>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</si>
  <si>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</si>
  <si>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</si>
  <si>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</si>
  <si>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</si>
  <si>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</si>
  <si>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</si>
  <si>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</si>
  <si>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</si>
  <si>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</si>
  <si>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</si>
  <si>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</si>
  <si>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</si>
  <si>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</si>
  <si>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</si>
  <si>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</si>
  <si>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</si>
  <si>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</si>
  <si>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</si>
  <si>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</si>
  <si>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</si>
  <si>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</si>
  <si>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</si>
  <si>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</si>
  <si>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</si>
  <si>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</si>
  <si>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</si>
  <si>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</si>
  <si>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</si>
  <si>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</si>
  <si>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</si>
  <si>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</si>
  <si>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</si>
  <si>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</si>
  <si>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</si>
  <si>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</si>
  <si>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</si>
  <si>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</si>
  <si>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</si>
  <si>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</si>
  <si>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</si>
  <si>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</si>
  <si>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</si>
  <si>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</si>
  <si>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</si>
  <si>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</si>
  <si>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</si>
  <si>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</si>
  <si>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</si>
  <si>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</si>
  <si>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</si>
  <si>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</si>
  <si>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</si>
  <si>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</si>
  <si>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</si>
  <si>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</si>
  <si>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</si>
  <si>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</si>
  <si>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</si>
  <si>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</si>
  <si>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</si>
  <si>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</si>
  <si>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</si>
  <si>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</si>
  <si>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</si>
  <si>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</si>
  <si>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</si>
  <si>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</si>
  <si>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</si>
  <si>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</si>
  <si>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</si>
  <si>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</si>
  <si>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</si>
  <si>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</si>
  <si>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</si>
  <si>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</si>
  <si>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</si>
  <si>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</si>
  <si>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</si>
  <si>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</si>
  <si>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</si>
  <si>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</si>
  <si>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</si>
  <si>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</si>
  <si>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</si>
  <si>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</si>
  <si>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</si>
  <si>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</si>
  <si>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</si>
  <si>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</si>
  <si>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</si>
  <si>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</si>
  <si>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</si>
  <si>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</si>
  <si>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</si>
  <si>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</si>
  <si>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</si>
  <si>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</si>
  <si>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</si>
  <si>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</si>
  <si>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</si>
  <si>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</si>
  <si>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</si>
  <si>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</si>
  <si>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</si>
  <si>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</si>
  <si>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</si>
  <si>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</si>
  <si>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</si>
  <si>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</si>
  <si>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</si>
  <si>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</si>
  <si>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</si>
  <si>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</si>
  <si>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</si>
  <si>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</si>
  <si>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</si>
  <si>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</si>
  <si>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</si>
  <si>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</si>
  <si>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</si>
  <si>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</si>
  <si>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</si>
  <si>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</si>
  <si>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</si>
  <si>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</si>
  <si>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</si>
  <si>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</si>
  <si>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</si>
  <si>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</si>
  <si>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</si>
  <si>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</si>
  <si>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</si>
  <si>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</si>
  <si>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</si>
  <si>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</si>
  <si>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</si>
  <si>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</si>
  <si>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</si>
  <si>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</si>
  <si>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</si>
  <si>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</si>
  <si>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</si>
  <si>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</si>
  <si>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</si>
  <si>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</si>
  <si>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</si>
  <si>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</si>
  <si>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</si>
  <si>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</si>
  <si>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</si>
  <si>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</si>
  <si>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</si>
  <si>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</si>
  <si>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</si>
  <si>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</si>
  <si>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</si>
  <si>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</si>
  <si>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</si>
  <si>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</si>
  <si>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</si>
  <si>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</si>
  <si>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</si>
  <si>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</si>
  <si>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</si>
  <si>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</si>
  <si>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</si>
  <si>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</si>
  <si>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</si>
  <si>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</si>
  <si>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</si>
  <si>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</si>
  <si>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</si>
  <si>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</si>
  <si>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</si>
  <si>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</si>
  <si>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</si>
  <si>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</si>
  <si>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</si>
  <si>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</si>
  <si>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</si>
  <si>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</si>
  <si>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</si>
  <si>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</si>
  <si>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</si>
  <si>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</si>
  <si>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</si>
  <si>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</si>
  <si>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</si>
  <si>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</si>
  <si>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</si>
  <si>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</si>
  <si>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</si>
  <si>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</si>
  <si>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</si>
  <si>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</si>
  <si>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</si>
  <si>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</si>
  <si>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</si>
  <si>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</si>
  <si>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</si>
  <si>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</si>
  <si>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</si>
  <si>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</si>
  <si>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</si>
  <si>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</si>
  <si>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</si>
  <si>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</si>
  <si>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</si>
  <si>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</si>
  <si>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</si>
  <si>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</si>
  <si>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</si>
  <si>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</si>
  <si>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</si>
  <si>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</si>
  <si>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</si>
  <si>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</si>
  <si>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</si>
  <si>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</si>
  <si>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</si>
  <si>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</si>
  <si>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</si>
  <si>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</si>
  <si>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</si>
  <si>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</si>
  <si>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</si>
  <si>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</si>
  <si>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</si>
  <si>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</si>
  <si>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</si>
  <si>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</si>
  <si>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</si>
  <si>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</si>
  <si>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</si>
  <si>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</si>
  <si>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</si>
  <si>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</si>
  <si>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</si>
  <si>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</si>
  <si>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</si>
  <si>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</si>
  <si>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</si>
  <si>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</si>
  <si>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</si>
  <si>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</si>
  <si>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</si>
  <si>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</si>
  <si>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</si>
  <si>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</si>
  <si>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</si>
  <si>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</si>
  <si>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</si>
  <si>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</si>
  <si>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</si>
  <si>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</si>
  <si>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</si>
  <si>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</si>
  <si>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</si>
  <si>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</si>
  <si>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</si>
  <si>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</si>
  <si>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</si>
  <si>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</si>
  <si>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</si>
  <si>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</si>
  <si>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</si>
  <si>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</si>
  <si>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</si>
  <si>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</si>
  <si>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</si>
  <si>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</si>
  <si>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</si>
  <si>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</si>
  <si>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</si>
  <si>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</si>
  <si>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</si>
  <si>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</si>
  <si>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</si>
  <si>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</si>
  <si>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</si>
  <si>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</si>
  <si>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</si>
  <si>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</si>
  <si>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</si>
  <si>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</si>
  <si>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</si>
  <si>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</si>
  <si>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</si>
  <si>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</si>
  <si>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</si>
  <si>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</si>
  <si>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</si>
  <si>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</si>
  <si>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</si>
  <si>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</si>
  <si>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</si>
  <si>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</si>
  <si>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</si>
  <si>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</si>
  <si>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</si>
  <si>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</si>
  <si>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</si>
  <si>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</si>
  <si>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</si>
  <si>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</si>
  <si>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</si>
  <si>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</si>
  <si>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</si>
  <si>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</si>
  <si>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</si>
  <si>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</si>
  <si>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</si>
  <si>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</si>
  <si>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</si>
  <si>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</si>
  <si>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</si>
  <si>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</si>
  <si>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</si>
  <si>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</si>
  <si>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</si>
  <si>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</si>
  <si>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</si>
  <si>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</si>
  <si>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</si>
  <si>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</si>
  <si>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</si>
  <si>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</si>
  <si>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</si>
  <si>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</si>
  <si>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</si>
  <si>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</si>
  <si>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</si>
  <si>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</si>
  <si>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</si>
  <si>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</si>
  <si>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</si>
  <si>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</si>
  <si>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</si>
  <si>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</si>
  <si>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</si>
  <si>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</si>
  <si>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</si>
  <si>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</si>
  <si>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</si>
  <si>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</si>
  <si>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</si>
  <si>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</si>
  <si>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</si>
  <si>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</si>
  <si>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</si>
  <si>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</si>
  <si>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</si>
  <si>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</si>
  <si>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</si>
  <si>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</si>
  <si>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</si>
  <si>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</si>
  <si>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</si>
  <si>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</si>
  <si>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</si>
  <si>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</si>
  <si>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</si>
  <si>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</si>
  <si>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</si>
  <si>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</si>
  <si>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</si>
  <si>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</si>
  <si>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</si>
  <si>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</si>
  <si>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</si>
  <si>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</si>
  <si>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</si>
  <si>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</si>
  <si>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</si>
  <si>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</si>
  <si>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</si>
  <si>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</si>
  <si>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</si>
  <si>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</si>
  <si>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</si>
  <si>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</si>
  <si>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</si>
  <si>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</si>
  <si>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</si>
  <si>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</si>
  <si>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</si>
  <si>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</si>
  <si>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</si>
  <si>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</si>
  <si>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</si>
  <si>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</si>
  <si>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</si>
  <si>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</si>
  <si>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</si>
  <si>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</si>
  <si>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</si>
  <si>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</si>
  <si>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</si>
  <si>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</si>
  <si>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</si>
  <si>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</si>
  <si>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</si>
  <si>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</si>
  <si>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</si>
  <si>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</si>
  <si>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</si>
  <si>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</si>
  <si>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</si>
  <si>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</si>
  <si>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</si>
  <si>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</si>
  <si>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</si>
  <si>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</si>
  <si>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</si>
  <si>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</si>
  <si>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</si>
  <si>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</si>
  <si>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</si>
  <si>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</si>
  <si>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</si>
  <si>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</si>
  <si>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</si>
  <si>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</si>
  <si>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</si>
  <si>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</si>
  <si>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</si>
  <si>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</si>
  <si>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</si>
  <si>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</si>
  <si>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</si>
  <si>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</si>
  <si>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</si>
  <si>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</si>
  <si>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</si>
  <si>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</si>
  <si>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</si>
  <si>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</si>
  <si>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</si>
  <si>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</si>
  <si>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</si>
  <si>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</si>
  <si>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</si>
  <si>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</si>
  <si>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</si>
  <si>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</si>
  <si>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</si>
  <si>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</si>
  <si>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</si>
  <si>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</si>
  <si>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</si>
  <si>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</si>
  <si>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</si>
  <si>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</si>
  <si>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</si>
  <si>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</si>
  <si>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</si>
  <si>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</si>
  <si>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</si>
  <si>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</si>
  <si>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</si>
  <si>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</si>
  <si>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</si>
  <si>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</si>
  <si>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</si>
  <si>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</si>
  <si>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</si>
  <si>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</si>
  <si>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</si>
  <si>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</si>
  <si>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</si>
  <si>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</si>
  <si>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</si>
  <si>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</si>
  <si>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</si>
  <si>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</si>
  <si>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</si>
  <si>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</si>
  <si>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</si>
  <si>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</si>
  <si>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</si>
  <si>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</si>
  <si>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</si>
  <si>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</si>
  <si>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</si>
  <si>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</si>
  <si>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</si>
  <si>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</si>
  <si>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</si>
  <si>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</si>
  <si>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</si>
  <si>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</si>
  <si>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</si>
  <si>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</si>
  <si>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</si>
  <si>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</si>
  <si>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</si>
  <si>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</si>
  <si>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</si>
  <si>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</si>
  <si>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</si>
  <si>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</si>
  <si>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</si>
  <si>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</si>
  <si>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</si>
  <si>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</si>
  <si>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</si>
  <si>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</si>
  <si>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</si>
  <si>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</si>
  <si>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</si>
  <si>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</si>
  <si>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</si>
  <si>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</si>
  <si>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</si>
  <si>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</si>
  <si>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</si>
  <si>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</si>
  <si>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</si>
  <si>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</si>
  <si>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</si>
  <si>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</si>
  <si>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</si>
  <si>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</si>
  <si>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</si>
  <si>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</si>
  <si>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</si>
  <si>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</si>
  <si>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</si>
  <si>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</si>
  <si>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</si>
  <si>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</si>
  <si>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</si>
  <si>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</si>
  <si>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</si>
  <si>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</si>
  <si>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</si>
  <si>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</si>
  <si>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</si>
  <si>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</si>
  <si>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</si>
  <si>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</si>
  <si>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</si>
  <si>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</si>
  <si>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</si>
  <si>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</si>
  <si>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</si>
  <si>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</si>
  <si>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</si>
  <si>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</si>
  <si>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</si>
  <si>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</si>
  <si>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</si>
  <si>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</si>
  <si>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</si>
  <si>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</si>
  <si>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</si>
  <si>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</si>
  <si>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</si>
  <si>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</si>
  <si>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</si>
  <si>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</si>
  <si>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</si>
  <si>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</si>
  <si>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</si>
  <si>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</si>
  <si>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</si>
  <si>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</si>
  <si>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</si>
  <si>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</si>
  <si>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</si>
  <si>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</si>
  <si>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</si>
  <si>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</si>
  <si>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</si>
  <si>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</si>
  <si>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</si>
  <si>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</si>
  <si>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</si>
  <si>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</si>
  <si>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</si>
  <si>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</si>
  <si>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</si>
  <si>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</si>
  <si>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</si>
  <si>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</si>
  <si>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</si>
  <si>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</si>
  <si>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</si>
  <si>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</si>
  <si>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</si>
  <si>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</si>
  <si>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</si>
  <si>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</si>
  <si>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</si>
  <si>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</si>
  <si>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</si>
  <si>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</si>
  <si>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</si>
  <si>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</si>
  <si>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</si>
  <si>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</si>
  <si>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</si>
  <si>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</si>
  <si>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</si>
  <si>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</si>
  <si>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</si>
  <si>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</si>
  <si>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</si>
  <si>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</si>
  <si>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</si>
  <si>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</si>
  <si>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</si>
  <si>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</si>
  <si>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</si>
  <si>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</si>
  <si>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</si>
  <si>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</si>
  <si>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</si>
  <si>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</si>
  <si>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</si>
  <si>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</si>
  <si>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</si>
  <si>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</si>
  <si>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</si>
  <si>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</si>
  <si>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</si>
  <si>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</si>
  <si>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</si>
  <si>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</si>
  <si>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</si>
  <si>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</si>
  <si>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</si>
  <si>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</si>
  <si>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</si>
  <si>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</si>
  <si>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</si>
  <si>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</si>
  <si>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</si>
  <si>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</si>
  <si>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</si>
  <si>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</si>
  <si>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</si>
  <si>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</si>
  <si>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</si>
  <si>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</si>
  <si>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</si>
  <si>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</si>
  <si>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</si>
  <si>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</si>
  <si>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</si>
  <si>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</si>
  <si>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</si>
  <si>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</si>
  <si>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</si>
  <si>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</si>
  <si>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</si>
  <si>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</si>
  <si>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</si>
  <si>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</si>
  <si>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</si>
  <si>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</si>
  <si>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</si>
  <si>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</si>
  <si>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</si>
  <si>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</si>
  <si>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</si>
  <si>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</si>
  <si>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</si>
  <si>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</si>
  <si>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</si>
  <si>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</si>
  <si>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</si>
  <si>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</si>
  <si>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</si>
  <si>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</si>
  <si>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</si>
  <si>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</si>
  <si>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</si>
  <si>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</si>
  <si>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</si>
  <si>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</si>
  <si>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</si>
  <si>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</si>
  <si>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</si>
  <si>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</si>
  <si>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</si>
  <si>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</si>
  <si>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</si>
  <si>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</si>
  <si>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</si>
  <si>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</si>
  <si>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</si>
  <si>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</si>
  <si>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</si>
  <si>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</si>
  <si>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</si>
  <si>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</si>
  <si>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</si>
  <si>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</si>
  <si>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</si>
  <si>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</si>
  <si>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</si>
  <si>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</si>
  <si>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</si>
  <si>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</si>
  <si>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</si>
  <si>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</si>
  <si>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</si>
  <si>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</si>
  <si>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</si>
  <si>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</si>
  <si>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</si>
  <si>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</si>
  <si>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</si>
  <si>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</si>
  <si>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</si>
  <si>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</si>
  <si>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</si>
  <si>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</si>
  <si>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</si>
  <si>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</si>
  <si>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</si>
  <si>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</si>
  <si>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</si>
  <si>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</si>
  <si>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</si>
  <si>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</si>
  <si>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</si>
  <si>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</si>
  <si>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</si>
  <si>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</si>
  <si>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</si>
  <si>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</si>
  <si>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</si>
  <si>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</si>
  <si>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</si>
  <si>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</si>
  <si>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</si>
  <si>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</si>
  <si>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</si>
  <si>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</si>
  <si>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</si>
  <si>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</si>
  <si>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</si>
  <si>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</si>
  <si>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</si>
  <si>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</si>
  <si>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</si>
  <si>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</si>
  <si>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</si>
  <si>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</si>
  <si>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</si>
  <si>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</si>
  <si>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</si>
  <si>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</si>
  <si>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</si>
  <si>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</si>
  <si>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</si>
  <si>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</si>
  <si>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</si>
  <si>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</si>
  <si>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</si>
  <si>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</si>
  <si>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</si>
  <si>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</si>
  <si>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</si>
  <si>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</si>
  <si>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</si>
  <si>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</si>
  <si>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</si>
  <si>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</si>
  <si>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</si>
  <si>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</si>
  <si>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</si>
  <si>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</si>
  <si>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</si>
  <si>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</si>
  <si>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</si>
  <si>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</si>
  <si>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</si>
  <si>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</si>
  <si>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</si>
  <si>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</si>
  <si>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</si>
  <si>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</si>
  <si>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</si>
  <si>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</si>
  <si>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</si>
  <si>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</si>
  <si>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</si>
  <si>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</si>
  <si>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</si>
  <si>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</si>
  <si>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</si>
  <si>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</si>
  <si>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</si>
  <si>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</si>
  <si>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</si>
  <si>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</si>
  <si>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</si>
  <si>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</si>
  <si>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</si>
  <si>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</si>
  <si>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</si>
  <si>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</si>
  <si>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</si>
  <si>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</si>
  <si>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</si>
  <si>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</si>
  <si>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</si>
  <si>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</si>
  <si>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</si>
  <si>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</si>
  <si>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</si>
  <si>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</si>
  <si>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</si>
  <si>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</si>
  <si>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</si>
  <si>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</si>
  <si>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</si>
  <si>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</si>
  <si>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</si>
  <si>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</si>
  <si>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</si>
  <si>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</si>
  <si>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</si>
  <si>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</si>
  <si>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</si>
  <si>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</si>
  <si>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</si>
  <si>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</si>
  <si>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</si>
  <si>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</si>
  <si>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</si>
  <si>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</si>
  <si>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</si>
  <si>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</si>
  <si>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</si>
  <si>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</si>
  <si>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</si>
  <si>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</si>
  <si>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</si>
  <si>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</si>
  <si>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</si>
  <si>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</si>
  <si>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</si>
  <si>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</si>
  <si>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</si>
  <si>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</si>
  <si>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</si>
  <si>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</si>
  <si>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</si>
  <si>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</si>
  <si>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</si>
  <si>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</si>
  <si>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</si>
  <si>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</si>
  <si>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</si>
  <si>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</si>
  <si>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</si>
  <si>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</si>
  <si>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</si>
  <si>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</si>
  <si>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</si>
  <si>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</si>
  <si>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</si>
  <si>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</si>
  <si>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</si>
  <si>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</si>
  <si>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</si>
  <si>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</si>
  <si>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</si>
  <si>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</si>
  <si>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</si>
  <si>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</si>
  <si>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</si>
  <si>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</si>
  <si>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</si>
  <si>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</si>
  <si>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</si>
  <si>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</si>
  <si>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</si>
  <si>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</si>
  <si>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</si>
  <si>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</si>
  <si>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</si>
  <si>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</si>
  <si>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</si>
  <si>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</si>
  <si>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</si>
  <si>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</si>
  <si>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</si>
  <si>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</si>
  <si>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</si>
  <si>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</si>
  <si>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</si>
  <si>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</si>
  <si>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</si>
  <si>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</si>
  <si>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</si>
  <si>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</si>
  <si>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</si>
  <si>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</si>
  <si>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</si>
  <si>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</si>
  <si>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</si>
  <si>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</si>
  <si>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</si>
  <si>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</si>
  <si>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</si>
  <si>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</si>
  <si>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</si>
  <si>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</si>
  <si>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</si>
  <si>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</si>
  <si>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</si>
  <si>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</si>
  <si>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</si>
  <si>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</si>
  <si>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</si>
  <si>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</si>
  <si>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</si>
  <si>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</si>
  <si>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</si>
  <si>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</si>
  <si>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</si>
  <si>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</si>
  <si>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</si>
  <si>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</si>
  <si>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</si>
  <si>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</si>
  <si>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</si>
  <si>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</si>
  <si>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</si>
  <si>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</si>
  <si>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</si>
  <si>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</si>
  <si>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</si>
  <si>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</si>
  <si>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</si>
  <si>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</si>
  <si>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</si>
  <si>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</si>
  <si>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</si>
  <si>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</si>
  <si>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</si>
  <si>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</si>
  <si>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</si>
  <si>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</si>
  <si>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</si>
  <si>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</si>
  <si>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</si>
  <si>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</si>
  <si>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</si>
  <si>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</si>
  <si>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</si>
  <si>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</si>
  <si>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</si>
  <si>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</si>
  <si>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</si>
  <si>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</si>
  <si>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</si>
  <si>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</si>
  <si>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</si>
  <si>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</si>
  <si>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</si>
  <si>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</si>
  <si>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</si>
  <si>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</si>
  <si>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</si>
  <si>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</si>
  <si>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</si>
  <si>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</si>
  <si>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</si>
  <si>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</si>
  <si>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</si>
  <si>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</si>
  <si>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</si>
  <si>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</si>
  <si>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</si>
  <si>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</si>
  <si>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</si>
  <si>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</si>
  <si>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</si>
  <si>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</si>
  <si>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</si>
  <si>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</si>
  <si>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</si>
  <si>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</si>
  <si>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</si>
  <si>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</si>
  <si>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</si>
  <si>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</si>
  <si>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</si>
  <si>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</si>
  <si>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</si>
  <si>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</si>
  <si>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</si>
  <si>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</si>
  <si>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</si>
  <si>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</si>
  <si>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</si>
  <si>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</si>
  <si>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</si>
  <si>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</si>
  <si>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</si>
  <si>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</si>
  <si>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</si>
  <si>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</si>
  <si>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</si>
  <si>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</si>
  <si>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</si>
  <si>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</si>
  <si>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</si>
  <si>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</si>
  <si>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</si>
  <si>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</si>
  <si>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</si>
  <si>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</si>
  <si>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</si>
  <si>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</si>
  <si>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</si>
  <si>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</si>
  <si>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</si>
  <si>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</si>
  <si>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</si>
  <si>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</si>
  <si>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</si>
  <si>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</si>
  <si>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</si>
  <si>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</si>
  <si>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</si>
  <si>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</si>
  <si>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</si>
  <si>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</si>
  <si>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</si>
  <si>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</si>
  <si>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</si>
  <si>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</si>
  <si>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</si>
  <si>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</si>
  <si>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</si>
  <si>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</si>
  <si>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</si>
  <si>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</si>
  <si>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</si>
  <si>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</si>
  <si>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</si>
  <si>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</si>
  <si>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</si>
  <si>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</si>
  <si>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</si>
  <si>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</si>
  <si>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</si>
  <si>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</si>
  <si>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</si>
  <si>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</si>
  <si>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</si>
  <si>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</si>
  <si>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</si>
  <si>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</si>
  <si>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</si>
  <si>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</si>
  <si>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</si>
  <si>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</si>
  <si>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</si>
  <si>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</si>
  <si>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</si>
  <si>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</si>
  <si>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</si>
  <si>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</si>
  <si>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</si>
  <si>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</si>
  <si>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</si>
  <si>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</si>
  <si>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</si>
  <si>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</si>
  <si>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</si>
  <si>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</si>
  <si>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</si>
  <si>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</si>
  <si>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</si>
  <si>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</si>
  <si>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</si>
  <si>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</si>
  <si>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</si>
  <si>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</si>
  <si>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</si>
  <si>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</si>
  <si>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</si>
  <si>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</si>
  <si>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</si>
  <si>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</si>
  <si>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</si>
  <si>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</si>
  <si>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</si>
  <si>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</si>
  <si>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</si>
  <si>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</si>
  <si>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</si>
  <si>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</si>
  <si>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</si>
  <si>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</si>
  <si>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</si>
  <si>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</si>
  <si>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</si>
  <si>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</si>
  <si>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</si>
  <si>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</si>
  <si>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</si>
  <si>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</si>
  <si>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</si>
  <si>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</si>
  <si>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</si>
  <si>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</si>
  <si>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</si>
  <si>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</si>
  <si>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</si>
  <si>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</si>
  <si>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</si>
  <si>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</si>
  <si>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</si>
  <si>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</si>
  <si>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</si>
  <si>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</si>
  <si>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</si>
  <si>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</si>
  <si>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</si>
  <si>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</si>
  <si>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</si>
  <si>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</si>
  <si>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</si>
  <si>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</si>
  <si>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</si>
  <si>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</si>
  <si>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</si>
  <si>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</si>
  <si>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</si>
  <si>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</si>
  <si>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</si>
  <si>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</si>
  <si>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</si>
  <si>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</si>
  <si>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</si>
  <si>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</si>
  <si>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</si>
  <si>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</si>
  <si>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</si>
  <si>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</si>
  <si>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</si>
  <si>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</si>
  <si>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</si>
  <si>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</si>
  <si>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</si>
  <si>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</si>
  <si>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</si>
  <si>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</si>
  <si>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</si>
  <si>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</si>
  <si>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</si>
  <si>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</si>
  <si>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</si>
  <si>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</si>
  <si>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</si>
  <si>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</si>
  <si>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</si>
  <si>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</si>
  <si>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</si>
  <si>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</si>
  <si>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</si>
  <si>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</si>
  <si>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</si>
  <si>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</si>
  <si>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</si>
  <si>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</si>
  <si>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</si>
  <si>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</si>
  <si>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</si>
  <si>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</si>
  <si>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</si>
  <si>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</si>
  <si>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</si>
  <si>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</si>
  <si>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</si>
  <si>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</si>
  <si>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</si>
  <si>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</si>
  <si>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</si>
  <si>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</si>
  <si>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</si>
  <si>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</si>
  <si>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</si>
  <si>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</si>
  <si>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</si>
  <si>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</si>
  <si>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</si>
  <si>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</si>
  <si>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</si>
  <si>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</si>
  <si>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</si>
  <si>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</si>
  <si>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</si>
  <si>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</si>
  <si>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</si>
  <si>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</si>
  <si>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</si>
  <si>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</si>
  <si>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</si>
  <si>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</si>
  <si>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</si>
  <si>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</si>
  <si>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</si>
  <si>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</si>
  <si>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</si>
  <si>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</si>
  <si>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</si>
  <si>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</si>
  <si>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</si>
  <si>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</si>
  <si>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</si>
  <si>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</si>
  <si>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</si>
  <si>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</si>
  <si>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</si>
  <si>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</si>
  <si>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</si>
  <si>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</si>
  <si>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</si>
  <si>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</si>
  <si>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</si>
  <si>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</si>
  <si>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</si>
  <si>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</si>
  <si>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</si>
  <si>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</si>
  <si>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</si>
  <si>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</si>
  <si>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</si>
  <si>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</si>
  <si>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</si>
  <si>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</si>
  <si>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</si>
  <si>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</si>
  <si>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</si>
  <si>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</si>
  <si>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</si>
  <si>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</si>
  <si>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</si>
  <si>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</si>
  <si>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</si>
  <si>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</si>
  <si>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</si>
  <si>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</si>
  <si>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</si>
  <si>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</si>
  <si>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</si>
  <si>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</si>
  <si>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</si>
  <si>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</si>
  <si>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</si>
  <si>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</si>
  <si>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</si>
  <si>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</si>
  <si>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</si>
  <si>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</si>
  <si>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</si>
  <si>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</si>
  <si>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</si>
  <si>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</si>
  <si>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</si>
  <si>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</si>
  <si>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</si>
  <si>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</si>
  <si>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</si>
  <si>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</si>
  <si>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</si>
  <si>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</si>
  <si>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</si>
  <si>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</si>
  <si>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</si>
  <si>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</si>
  <si>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</si>
  <si>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</si>
  <si>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</si>
  <si>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</si>
  <si>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</si>
  <si>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</si>
  <si>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</si>
  <si>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</si>
  <si>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</si>
  <si>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</si>
  <si>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</si>
  <si>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</si>
  <si>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</si>
  <si>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</si>
  <si>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</si>
  <si>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</si>
  <si>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</si>
  <si>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</si>
  <si>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</si>
  <si>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</si>
  <si>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</si>
  <si>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</si>
  <si>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</si>
  <si>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</si>
  <si>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</si>
  <si>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</si>
  <si>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</si>
  <si>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</si>
  <si>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</si>
  <si>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</si>
  <si>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</si>
  <si>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</si>
  <si>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</si>
  <si>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</si>
  <si>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</si>
  <si>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</si>
  <si>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</si>
  <si>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</si>
  <si>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</si>
  <si>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</si>
  <si>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</si>
  <si>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</si>
  <si>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</si>
  <si>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</si>
  <si>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</si>
  <si>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</si>
  <si>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</si>
  <si>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</si>
  <si>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</si>
  <si>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</si>
  <si>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</si>
  <si>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</si>
  <si>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</si>
  <si>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</si>
  <si>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</si>
  <si>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</si>
  <si>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</si>
  <si>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</si>
  <si>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</si>
  <si>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</si>
  <si>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</si>
  <si>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</si>
  <si>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</si>
  <si>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</si>
  <si>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</si>
  <si>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</si>
  <si>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</si>
  <si>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</si>
  <si>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</si>
  <si>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</si>
  <si>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</si>
  <si>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</si>
  <si>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</si>
  <si>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</si>
  <si>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</si>
  <si>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</si>
  <si>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</si>
  <si>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</si>
  <si>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</si>
  <si>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</si>
  <si>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</si>
  <si>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</si>
  <si>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</si>
  <si>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</si>
  <si>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</si>
  <si>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</si>
  <si>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</si>
  <si>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</si>
  <si>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</si>
  <si>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</si>
  <si>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</si>
  <si>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</si>
  <si>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</si>
  <si>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</si>
  <si>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</si>
  <si>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</si>
  <si>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</si>
  <si>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</si>
  <si>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</si>
  <si>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</si>
  <si>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</si>
  <si>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</si>
  <si>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</si>
  <si>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</si>
  <si>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</si>
  <si>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</si>
  <si>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</si>
  <si>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</si>
  <si>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</si>
  <si>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</si>
  <si>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</si>
  <si>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</si>
  <si>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</si>
  <si>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</si>
  <si>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</si>
  <si>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</si>
  <si>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</si>
  <si>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</si>
  <si>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</si>
  <si>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</si>
  <si>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</si>
  <si>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</si>
  <si>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</si>
  <si>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</si>
  <si>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</si>
  <si>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</si>
  <si>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</si>
  <si>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</si>
  <si>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</si>
  <si>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</si>
  <si>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</si>
  <si>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</si>
  <si>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</si>
  <si>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</si>
  <si>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</si>
  <si>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</si>
  <si>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</si>
  <si>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</si>
  <si>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</si>
  <si>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</si>
  <si>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</si>
  <si>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</si>
  <si>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</si>
  <si>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</si>
  <si>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</si>
  <si>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</si>
  <si>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</si>
  <si>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</si>
  <si>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</si>
  <si>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</si>
  <si>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</si>
  <si>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</si>
  <si>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</si>
  <si>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</si>
  <si>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</si>
  <si>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</si>
  <si>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</si>
  <si>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</si>
  <si>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</si>
  <si>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</si>
  <si>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</si>
  <si>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</si>
  <si>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</si>
  <si>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</si>
  <si>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</si>
  <si>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</si>
  <si>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</si>
  <si>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</si>
  <si>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</si>
  <si>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</si>
  <si>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</si>
  <si>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</si>
  <si>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</si>
  <si>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</si>
  <si>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</si>
  <si>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</si>
  <si>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</si>
  <si>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</si>
  <si>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</si>
  <si>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</si>
  <si>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</si>
  <si>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</si>
  <si>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</si>
  <si>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</si>
  <si>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</si>
  <si>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</si>
  <si>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</si>
  <si>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</si>
  <si>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</si>
  <si>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</si>
  <si>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</si>
  <si>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</si>
  <si>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</si>
  <si>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</si>
  <si>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</si>
  <si>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</si>
  <si>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</si>
  <si>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</si>
  <si>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</si>
  <si>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</si>
  <si>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</si>
  <si>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</si>
  <si>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</si>
  <si>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</si>
  <si>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</si>
  <si>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</si>
  <si>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</si>
  <si>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</si>
  <si>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</si>
  <si>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</si>
  <si>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</si>
  <si>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</si>
  <si>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</si>
  <si>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</si>
  <si>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</si>
  <si>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</si>
  <si>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</si>
  <si>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</si>
  <si>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</si>
  <si>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</si>
  <si>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</si>
  <si>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</si>
  <si>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</si>
  <si>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</si>
  <si>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</si>
  <si>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</si>
  <si>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</si>
  <si>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</si>
  <si>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</si>
  <si>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</si>
  <si>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</si>
  <si>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</si>
  <si>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</si>
  <si>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</si>
  <si>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</si>
  <si>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</si>
  <si>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</si>
  <si>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</si>
  <si>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</si>
  <si>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</si>
  <si>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</si>
  <si>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</si>
  <si>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</si>
  <si>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</si>
  <si>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</si>
  <si>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</si>
  <si>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</si>
  <si>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</si>
  <si>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</si>
  <si>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</si>
  <si>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</si>
  <si>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</si>
  <si>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</si>
  <si>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</si>
  <si>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</si>
  <si>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</si>
  <si>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</si>
  <si>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</si>
  <si>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</si>
  <si>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</si>
  <si>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</si>
  <si>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</si>
  <si>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</si>
  <si>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</si>
  <si>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</si>
  <si>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</si>
  <si>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</si>
  <si>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</si>
  <si>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</si>
  <si>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</si>
  <si>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</si>
  <si>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</si>
  <si>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</si>
  <si>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</si>
  <si>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</si>
  <si>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</si>
  <si>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</si>
  <si>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</si>
  <si>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</si>
  <si>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</si>
  <si>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</si>
  <si>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</si>
  <si>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</si>
  <si>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</si>
  <si>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</si>
  <si>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</si>
  <si>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</si>
  <si>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</si>
  <si>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</si>
  <si>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</si>
  <si>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</si>
  <si>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</si>
  <si>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</si>
  <si>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</si>
  <si>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</si>
  <si>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</si>
  <si>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</si>
  <si>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</si>
  <si>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</si>
  <si>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</si>
  <si>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</si>
  <si>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</si>
  <si>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</si>
  <si>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</si>
  <si>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</si>
  <si>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</si>
  <si>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</si>
  <si>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</si>
  <si>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</si>
  <si>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</si>
  <si>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</si>
  <si>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</si>
  <si>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</si>
  <si>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</si>
  <si>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</si>
  <si>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</si>
  <si>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</si>
  <si>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</si>
  <si>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</si>
  <si>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</si>
  <si>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</si>
  <si>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</si>
  <si>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</si>
  <si>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</si>
  <si>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</si>
  <si>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</si>
  <si>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</si>
  <si>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</si>
  <si>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</si>
  <si>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</si>
  <si>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</si>
  <si>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</si>
  <si>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</si>
  <si>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</si>
  <si>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</si>
  <si>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</si>
  <si>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</si>
  <si>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</si>
  <si>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</si>
  <si>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</si>
  <si>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</si>
  <si>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</si>
  <si>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</si>
  <si>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</si>
  <si>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</si>
  <si>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</si>
  <si>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</si>
  <si>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</si>
  <si>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</si>
  <si>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</si>
  <si>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</si>
  <si>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</si>
  <si>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</si>
  <si>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</si>
  <si>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</si>
  <si>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</si>
  <si>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</si>
  <si>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</si>
  <si>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</si>
  <si>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</si>
  <si>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</si>
  <si>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</si>
  <si>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</si>
  <si>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</si>
  <si>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</si>
  <si>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</si>
  <si>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</si>
  <si>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</si>
  <si>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</si>
  <si>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</si>
  <si>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</si>
  <si>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</si>
  <si>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</si>
  <si>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</si>
  <si>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</si>
  <si>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</si>
  <si>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</si>
  <si>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</si>
  <si>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</si>
  <si>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</si>
  <si>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</si>
  <si>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</si>
  <si>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</si>
  <si>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</si>
  <si>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</si>
  <si>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</si>
  <si>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</si>
  <si>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</si>
  <si>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</si>
  <si>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</si>
  <si>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</si>
  <si>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</si>
  <si>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</si>
  <si>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</si>
  <si>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</si>
  <si>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</si>
  <si>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</si>
  <si>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</si>
  <si>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</si>
  <si>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</si>
  <si>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</si>
  <si>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</si>
  <si>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</si>
  <si>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</si>
  <si>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</si>
  <si>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</si>
  <si>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</si>
  <si>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</si>
  <si>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</si>
  <si>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</si>
  <si>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</si>
  <si>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</si>
  <si>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</si>
  <si>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</si>
  <si>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</si>
  <si>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</si>
  <si>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</si>
  <si>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</si>
  <si>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</si>
  <si>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</si>
  <si>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</si>
  <si>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</si>
  <si>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</si>
  <si>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</si>
  <si>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</si>
  <si>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</si>
  <si>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</si>
  <si>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</si>
  <si>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</si>
  <si>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</si>
  <si>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</si>
  <si>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</si>
  <si>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</si>
  <si>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</si>
  <si>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</si>
  <si>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</si>
  <si>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</si>
  <si>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</si>
  <si>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</si>
  <si>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</si>
  <si>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</si>
  <si>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</si>
  <si>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</si>
  <si>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</si>
  <si>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</si>
  <si>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</si>
  <si>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</si>
  <si>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</si>
  <si>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</si>
  <si>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</si>
  <si>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</si>
  <si>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</si>
  <si>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</si>
  <si>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</si>
  <si>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</si>
  <si>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</si>
  <si>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</si>
  <si>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</si>
  <si>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</si>
  <si>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</si>
  <si>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</si>
  <si>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</si>
  <si>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</si>
  <si>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</si>
  <si>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</si>
  <si>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</si>
  <si>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</si>
  <si>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</si>
  <si>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</si>
  <si>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</si>
  <si>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</si>
  <si>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</si>
  <si>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</si>
  <si>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</si>
  <si>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</si>
  <si>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</si>
  <si>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</si>
  <si>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</si>
  <si>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</si>
  <si>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</si>
  <si>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</si>
  <si>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</si>
  <si>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</si>
  <si>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</si>
  <si>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</si>
  <si>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</si>
  <si>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</si>
  <si>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</si>
  <si>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</si>
  <si>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</si>
  <si>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</si>
  <si>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</si>
  <si>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</si>
  <si>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</si>
  <si>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</si>
  <si>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</si>
  <si>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</si>
  <si>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</si>
  <si>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</si>
  <si>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</si>
  <si>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</si>
  <si>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</si>
  <si>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</si>
  <si>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</si>
  <si>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</si>
  <si>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</si>
  <si>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</si>
  <si>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</si>
  <si>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</si>
  <si>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</si>
  <si>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</si>
  <si>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</si>
  <si>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</si>
  <si>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</si>
  <si>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</si>
  <si>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</si>
  <si>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</si>
  <si>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</si>
  <si>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</si>
  <si>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</si>
  <si>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</si>
  <si>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</si>
  <si>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</si>
  <si>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</si>
  <si>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</si>
  <si>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</si>
  <si>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</si>
  <si>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</si>
  <si>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</si>
  <si>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</si>
  <si>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</si>
  <si>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</si>
  <si>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</si>
  <si>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</si>
  <si>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</si>
  <si>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</si>
  <si>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</si>
  <si>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</si>
  <si>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</si>
  <si>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</si>
  <si>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</si>
  <si>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</si>
  <si>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</si>
  <si>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</si>
  <si>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</si>
  <si>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</si>
  <si>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</si>
  <si>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</si>
  <si>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</si>
  <si>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</si>
  <si>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</si>
  <si>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</si>
  <si>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</si>
  <si>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</si>
  <si>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</si>
  <si>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</si>
  <si>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</si>
  <si>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</si>
  <si>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</si>
  <si>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</si>
  <si>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</si>
  <si>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</si>
  <si>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</si>
  <si>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</si>
  <si>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</si>
  <si>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</si>
  <si>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</si>
  <si>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</si>
  <si>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</si>
  <si>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</si>
  <si>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</si>
  <si>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</si>
  <si>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</si>
  <si>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</si>
  <si>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</si>
  <si>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</si>
  <si>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</si>
  <si>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</si>
  <si>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</si>
  <si>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</si>
  <si>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</si>
  <si>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</si>
  <si>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</si>
  <si>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</si>
  <si>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</si>
  <si>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</si>
  <si>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</si>
  <si>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</si>
  <si>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</si>
  <si>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</si>
  <si>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</si>
  <si>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</si>
  <si>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</si>
  <si>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</si>
  <si>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</si>
  <si>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</si>
  <si>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</si>
  <si>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</si>
  <si>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</si>
  <si>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</si>
  <si>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</si>
  <si>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</si>
  <si>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</si>
  <si>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</si>
  <si>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</si>
  <si>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</si>
  <si>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</si>
  <si>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</si>
  <si>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</si>
  <si>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</si>
  <si>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</si>
  <si>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</si>
  <si>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</si>
  <si>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</si>
  <si>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</si>
  <si>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</si>
  <si>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</si>
  <si>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</si>
  <si>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</si>
  <si>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</si>
  <si>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</si>
  <si>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</si>
  <si>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</si>
  <si>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</si>
  <si>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</si>
  <si>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</si>
  <si>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</si>
  <si>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</si>
  <si>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</si>
  <si>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</si>
  <si>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</si>
  <si>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</si>
  <si>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</si>
  <si>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</si>
  <si>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</si>
  <si>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</si>
  <si>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</si>
  <si>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</si>
  <si>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</si>
  <si>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</si>
  <si>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</si>
  <si>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</si>
  <si>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</si>
  <si>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</si>
  <si>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</si>
  <si>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</si>
  <si>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</si>
  <si>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</si>
  <si>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</si>
  <si>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</si>
  <si>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</si>
  <si>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</si>
  <si>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</si>
  <si>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</si>
  <si>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</si>
  <si>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</si>
  <si>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</si>
  <si>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</si>
  <si>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</si>
  <si>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</si>
  <si>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</si>
  <si>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</si>
  <si>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</si>
  <si>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</si>
  <si>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</si>
  <si>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</si>
  <si>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</si>
  <si>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</si>
  <si>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</si>
  <si>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</si>
  <si>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</si>
  <si>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</si>
  <si>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</si>
  <si>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</si>
  <si>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</si>
  <si>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</si>
  <si>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</si>
  <si>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</si>
  <si>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</si>
  <si>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</si>
  <si>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</si>
  <si>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</si>
  <si>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</si>
  <si>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</si>
  <si>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</si>
  <si>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</si>
  <si>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</si>
  <si>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</si>
  <si>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</si>
  <si>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</si>
  <si>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</si>
  <si>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</si>
  <si>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</si>
  <si>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</si>
  <si>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</si>
  <si>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</si>
  <si>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</si>
  <si>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</si>
  <si>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</si>
  <si>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</si>
  <si>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</si>
  <si>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</si>
  <si>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</si>
  <si>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</si>
  <si>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</si>
  <si>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</si>
  <si>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</si>
  <si>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</si>
  <si>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</si>
  <si>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</si>
  <si>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</si>
  <si>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</si>
  <si>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</si>
  <si>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</si>
  <si>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</si>
  <si>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</si>
  <si>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</si>
  <si>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</si>
  <si>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</si>
  <si>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</si>
  <si>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</si>
  <si>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</si>
  <si>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</si>
  <si>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</si>
  <si>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</si>
  <si>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</si>
  <si>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</si>
  <si>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</si>
  <si>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</si>
  <si>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</si>
  <si>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</si>
  <si>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</si>
  <si>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</si>
  <si>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</si>
  <si>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</si>
  <si>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</si>
  <si>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</si>
  <si>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</si>
  <si>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</si>
  <si>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</si>
  <si>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</si>
  <si>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</si>
  <si>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</si>
  <si>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</si>
  <si>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</si>
  <si>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</si>
  <si>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</si>
  <si>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</si>
  <si>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</si>
  <si>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</si>
  <si>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</si>
  <si>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</si>
  <si>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</si>
  <si>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</si>
  <si>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</si>
  <si>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</si>
  <si>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</si>
  <si>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</si>
  <si>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</si>
  <si>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</si>
  <si>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</si>
  <si>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</si>
  <si>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</si>
  <si>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</si>
  <si>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</si>
  <si>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</si>
  <si>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</si>
  <si>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</si>
  <si>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</si>
  <si>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</si>
  <si>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</si>
  <si>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</si>
  <si>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</si>
  <si>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</si>
  <si>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</si>
  <si>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</si>
  <si>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</si>
  <si>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</si>
  <si>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</si>
  <si>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</si>
  <si>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</si>
  <si>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</si>
  <si>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</si>
  <si>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</si>
  <si>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</si>
  <si>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</si>
  <si>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</si>
  <si>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</si>
  <si>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</si>
  <si>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</si>
  <si>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</si>
  <si>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</si>
  <si>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</si>
  <si>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</si>
  <si>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</si>
  <si>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</si>
  <si>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</si>
  <si>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</si>
  <si>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</si>
  <si>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</si>
  <si>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</si>
  <si>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</si>
  <si>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</si>
  <si>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</si>
  <si>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</si>
  <si>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</si>
  <si>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</si>
  <si>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</si>
  <si>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</si>
  <si>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</si>
  <si>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</si>
  <si>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</si>
  <si>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</si>
  <si>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</si>
  <si>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</si>
  <si>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</si>
  <si>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</si>
  <si>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</si>
  <si>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</si>
  <si>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</si>
  <si>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</si>
  <si>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</si>
  <si>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</si>
  <si>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</si>
  <si>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</si>
  <si>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</si>
  <si>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</si>
  <si>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</si>
  <si>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</si>
  <si>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</si>
  <si>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</si>
  <si>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</si>
  <si>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</si>
  <si>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</si>
  <si>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</si>
  <si>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</si>
  <si>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</si>
  <si>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</si>
  <si>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</si>
  <si>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</si>
  <si>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</si>
  <si>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</si>
  <si>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</si>
  <si>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</si>
  <si>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</si>
  <si>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</si>
  <si>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</si>
  <si>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</si>
  <si>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</si>
  <si>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</si>
  <si>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</si>
  <si>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</si>
  <si>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</si>
  <si>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</si>
  <si>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</si>
  <si>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</si>
  <si>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</si>
  <si>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</si>
  <si>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</si>
  <si>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</si>
  <si>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</si>
  <si>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</si>
  <si>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</si>
  <si>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</si>
  <si>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</si>
  <si>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</si>
  <si>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</si>
  <si>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</si>
  <si>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</si>
  <si>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</si>
  <si>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</si>
  <si>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</si>
  <si>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</si>
  <si>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</si>
  <si>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</si>
  <si>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</si>
  <si>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</si>
  <si>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</si>
  <si>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</si>
  <si>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</si>
  <si>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</si>
  <si>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</si>
  <si>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</si>
  <si>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</si>
  <si>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</si>
  <si>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</si>
  <si>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</si>
  <si>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</si>
  <si>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</si>
  <si>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</si>
  <si>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</si>
  <si>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</si>
  <si>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</si>
  <si>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</si>
  <si>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</si>
  <si>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</si>
  <si>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</si>
  <si>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</si>
  <si>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</si>
  <si>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</si>
  <si>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</si>
  <si>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</si>
  <si>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</si>
  <si>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</si>
  <si>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</si>
  <si>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</si>
  <si>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</si>
  <si>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</si>
  <si>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</si>
  <si>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</si>
  <si>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</si>
  <si>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</si>
  <si>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</si>
  <si>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</si>
  <si>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</si>
  <si>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</si>
  <si>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</si>
  <si>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</si>
  <si>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</si>
  <si>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</si>
  <si>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</si>
  <si>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</si>
  <si>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</si>
  <si>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</si>
  <si>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</si>
  <si>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</si>
  <si>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</si>
  <si>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</si>
  <si>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</si>
  <si>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</si>
  <si>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</si>
  <si>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</si>
  <si>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</si>
  <si>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</si>
  <si>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</si>
  <si>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</si>
  <si>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</si>
  <si>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</si>
  <si>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</si>
  <si>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</si>
  <si>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</si>
  <si>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</si>
  <si>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</si>
  <si>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</si>
  <si>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</si>
  <si>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</si>
  <si>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</si>
  <si>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</si>
  <si>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</si>
  <si>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</si>
  <si>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</si>
  <si>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</si>
  <si>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</si>
  <si>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</si>
  <si>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</si>
  <si>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</si>
  <si>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</si>
  <si>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</si>
  <si>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</si>
  <si>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</si>
  <si>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</si>
  <si>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</si>
  <si>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</si>
  <si>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</si>
  <si>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</si>
  <si>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</si>
  <si>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</si>
  <si>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</si>
  <si>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</si>
  <si>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</si>
  <si>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</si>
  <si>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</si>
  <si>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</si>
  <si>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</si>
  <si>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</si>
  <si>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</si>
  <si>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</si>
  <si>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</si>
  <si>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</si>
  <si>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</si>
  <si>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</si>
  <si>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</si>
  <si>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</si>
  <si>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</si>
  <si>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</si>
  <si>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</si>
  <si>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</si>
  <si>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</si>
  <si>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</si>
  <si>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</si>
  <si>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</si>
  <si>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</si>
  <si>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</si>
  <si>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</si>
  <si>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</si>
  <si>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</si>
  <si>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</si>
  <si>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</si>
  <si>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</si>
  <si>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</si>
  <si>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</si>
  <si>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</si>
  <si>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</si>
  <si>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</si>
  <si>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</si>
  <si>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</si>
  <si>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</si>
  <si>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</si>
  <si>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</si>
  <si>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</si>
  <si>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</si>
  <si>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</si>
  <si>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</si>
  <si>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</si>
  <si>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</si>
  <si>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</si>
  <si>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</si>
  <si>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</si>
  <si>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</si>
  <si>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</si>
  <si>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</si>
  <si>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</si>
  <si>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</si>
  <si>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</si>
  <si>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</si>
  <si>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</si>
  <si>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</si>
  <si>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</si>
  <si>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</si>
  <si>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</si>
  <si>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</si>
  <si>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</si>
  <si>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</si>
  <si>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</si>
  <si>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</si>
  <si>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</si>
  <si>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</si>
  <si>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</si>
  <si>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</si>
  <si>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</si>
  <si>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</si>
  <si>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</si>
  <si>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</si>
  <si>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</si>
  <si>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</si>
  <si>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</si>
  <si>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</si>
  <si>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</si>
  <si>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</si>
  <si>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</si>
  <si>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</si>
  <si>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</si>
  <si>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</si>
  <si>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</si>
  <si>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</si>
  <si>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</si>
  <si>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</si>
  <si>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</si>
  <si>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</si>
  <si>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</si>
  <si>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</si>
  <si>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</si>
  <si>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</si>
  <si>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</si>
  <si>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</si>
  <si>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</si>
  <si>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</si>
  <si>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</si>
  <si>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</si>
  <si>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</si>
  <si>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</si>
  <si>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</si>
  <si>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</si>
  <si>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</si>
  <si>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</si>
  <si>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</si>
  <si>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</si>
  <si>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</si>
  <si>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</si>
  <si>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</si>
  <si>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</si>
  <si>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</si>
  <si>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</si>
  <si>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</si>
  <si>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</si>
  <si>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</si>
  <si>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</si>
  <si>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</si>
  <si>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</si>
  <si>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</si>
  <si>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</si>
  <si>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</si>
  <si>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</si>
  <si>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</si>
  <si>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</si>
  <si>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</si>
  <si>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</si>
  <si>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</si>
  <si>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</si>
  <si>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</si>
  <si>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</si>
  <si>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</si>
  <si>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</si>
  <si>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</si>
  <si>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</si>
  <si>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</si>
  <si>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</si>
  <si>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</si>
  <si>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</si>
  <si>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</si>
  <si>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</si>
  <si>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</si>
  <si>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</si>
  <si>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</si>
  <si>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</si>
  <si>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</si>
  <si>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</si>
  <si>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</si>
  <si>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</si>
  <si>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</si>
  <si>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</si>
  <si>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</si>
  <si>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</si>
  <si>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</si>
  <si>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</si>
  <si>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</si>
  <si>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</si>
  <si>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</si>
  <si>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</si>
  <si>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</si>
  <si>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</si>
  <si>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</si>
  <si>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</si>
  <si>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</si>
  <si>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</si>
  <si>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</si>
  <si>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</si>
  <si>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</si>
  <si>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</si>
  <si>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</si>
  <si>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</si>
  <si>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</si>
  <si>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</si>
  <si>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</si>
  <si>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</si>
  <si>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</si>
  <si>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</si>
  <si>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</si>
  <si>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</si>
  <si>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</si>
  <si>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</si>
  <si>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</si>
  <si>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</si>
  <si>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</si>
  <si>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</si>
  <si>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</si>
  <si>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</si>
  <si>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</si>
  <si>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</si>
  <si>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</si>
  <si>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</si>
  <si>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</si>
  <si>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</si>
  <si>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</si>
  <si>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</si>
  <si>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</si>
  <si>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</si>
  <si>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</si>
  <si>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</si>
  <si>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</si>
  <si>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</si>
  <si>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</si>
  <si>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</si>
  <si>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</si>
  <si>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</si>
  <si>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</si>
  <si>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</si>
  <si>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</si>
  <si>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</si>
  <si>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</si>
  <si>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</si>
  <si>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</si>
  <si>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</si>
  <si>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</si>
  <si>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</si>
  <si>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</si>
  <si>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</si>
  <si>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</si>
  <si>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</si>
  <si>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</si>
  <si>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</si>
  <si>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</si>
  <si>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</si>
  <si>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</si>
  <si>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</si>
  <si>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</si>
  <si>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</si>
  <si>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</si>
  <si>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</si>
  <si>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</si>
  <si>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</si>
  <si>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</si>
  <si>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</si>
  <si>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</si>
  <si>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</si>
  <si>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</si>
  <si>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</si>
  <si>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</si>
  <si>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</si>
  <si>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</si>
  <si>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</si>
  <si>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</si>
  <si>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</si>
  <si>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</si>
  <si>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</si>
  <si>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</si>
  <si>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</si>
  <si>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</si>
  <si>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</si>
  <si>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</si>
  <si>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</si>
  <si>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</si>
  <si>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</si>
  <si>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</si>
  <si>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</si>
  <si>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</si>
  <si>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</si>
  <si>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</si>
  <si>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</si>
  <si>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</si>
  <si>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</si>
  <si>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</si>
  <si>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</si>
  <si>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</si>
  <si>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</si>
  <si>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</si>
  <si>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</si>
  <si>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</si>
  <si>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</si>
  <si>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</si>
  <si>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</si>
  <si>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</si>
  <si>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</si>
  <si>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</si>
  <si>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</si>
  <si>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</si>
  <si>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</si>
  <si>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</si>
  <si>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</si>
  <si>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</si>
  <si>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</si>
  <si>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</si>
  <si>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</si>
  <si>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</si>
  <si>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</si>
  <si>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</si>
  <si>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</si>
  <si>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</si>
  <si>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</si>
  <si>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</si>
  <si>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</si>
  <si>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</si>
  <si>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</si>
  <si>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</si>
  <si>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</si>
  <si>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</si>
  <si>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</si>
  <si>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</si>
  <si>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</si>
  <si>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</si>
  <si>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</si>
  <si>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</si>
  <si>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</si>
  <si>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</si>
  <si>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</si>
  <si>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</si>
  <si>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</si>
  <si>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</si>
  <si>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</si>
  <si>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</si>
  <si>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</si>
  <si>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</si>
  <si>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</si>
  <si>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</si>
  <si>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</si>
  <si>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</si>
  <si>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</si>
  <si>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</si>
  <si>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</si>
  <si>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</si>
  <si>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</si>
  <si>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</si>
  <si>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</si>
  <si>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</si>
  <si>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</si>
  <si>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</si>
  <si>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</si>
  <si>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</si>
  <si>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</si>
  <si>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</si>
  <si>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</si>
  <si>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</si>
  <si>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</si>
  <si>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</si>
  <si>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</si>
  <si>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</si>
  <si>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</si>
  <si>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</si>
  <si>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</si>
  <si>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</si>
  <si>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</si>
  <si>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</si>
  <si>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</si>
  <si>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</si>
  <si>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</si>
  <si>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</si>
  <si>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</si>
  <si>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</si>
  <si>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</si>
  <si>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</si>
  <si>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</si>
  <si>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</si>
  <si>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</si>
  <si>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</si>
  <si>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</si>
  <si>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</si>
  <si>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</si>
  <si>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</si>
  <si>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</si>
  <si>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</si>
  <si>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</si>
  <si>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</si>
  <si>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</si>
  <si>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</si>
  <si>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</si>
  <si>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</si>
  <si>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</si>
  <si>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</si>
  <si>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</si>
  <si>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</si>
  <si>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</si>
  <si>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</si>
  <si>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</si>
  <si>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</si>
  <si>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</si>
  <si>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</si>
  <si>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</si>
  <si>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</si>
  <si>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</si>
  <si>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</si>
  <si>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</si>
  <si>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</si>
  <si>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</si>
  <si>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</si>
  <si>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</si>
  <si>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</si>
  <si>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</si>
  <si>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</si>
  <si>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</si>
  <si>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</si>
  <si>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</si>
  <si>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</si>
  <si>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</si>
  <si>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</si>
  <si>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</si>
  <si>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</si>
  <si>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</si>
  <si>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</si>
  <si>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</si>
  <si>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</si>
  <si>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</si>
  <si>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</si>
  <si>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</si>
  <si>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</si>
  <si>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</si>
  <si>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</si>
  <si>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</si>
  <si>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</si>
  <si>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</si>
  <si>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</si>
  <si>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</si>
  <si>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</si>
  <si>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</si>
  <si>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</si>
  <si>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</si>
  <si>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</si>
  <si>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</si>
  <si>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</si>
  <si>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</si>
  <si>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</si>
  <si>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</si>
  <si>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</si>
  <si>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</si>
  <si>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</si>
  <si>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</si>
  <si>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</si>
  <si>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</si>
  <si>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</si>
  <si>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</si>
  <si>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</si>
  <si>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</si>
  <si>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</si>
  <si>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</si>
  <si>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</si>
  <si>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</si>
  <si>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</si>
  <si>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</si>
  <si>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</si>
  <si>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</si>
  <si>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</si>
  <si>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</si>
  <si>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</si>
  <si>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</si>
  <si>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</si>
  <si>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</si>
  <si>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</si>
  <si>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</si>
  <si>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</si>
  <si>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</si>
  <si>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</si>
  <si>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</si>
  <si>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</si>
  <si>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</si>
  <si>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</si>
  <si>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</si>
  <si>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</si>
  <si>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</si>
  <si>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</si>
  <si>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</si>
  <si>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</si>
  <si>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</si>
  <si>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</si>
  <si>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</si>
  <si>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</si>
  <si>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</si>
  <si>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</si>
  <si>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</si>
  <si>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</si>
  <si>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</si>
  <si>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</si>
  <si>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</si>
  <si>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</si>
  <si>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</si>
  <si>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</si>
  <si>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</si>
  <si>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</si>
  <si>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</si>
  <si>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</si>
  <si>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</si>
  <si>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</si>
  <si>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</si>
  <si>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</si>
  <si>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</si>
  <si>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</si>
  <si>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</si>
  <si>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</si>
  <si>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</si>
  <si>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</si>
  <si>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</si>
  <si>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</si>
  <si>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</si>
  <si>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</si>
  <si>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</si>
  <si>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</si>
  <si>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</si>
  <si>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</si>
  <si>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</si>
  <si>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</si>
  <si>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</si>
  <si>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</si>
  <si>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</si>
  <si>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</si>
  <si>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</si>
  <si>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</si>
  <si>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</si>
  <si>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</si>
  <si>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</si>
  <si>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</si>
  <si>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</si>
  <si>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</si>
  <si>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</si>
  <si>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</si>
  <si>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</si>
  <si>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</si>
  <si>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</si>
  <si>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</si>
  <si>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</si>
  <si>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</si>
  <si>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</si>
  <si>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</si>
  <si>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</si>
  <si>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</si>
  <si>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</si>
  <si>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</si>
  <si>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</si>
  <si>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</si>
  <si>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</si>
  <si>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</si>
  <si>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</si>
  <si>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</si>
  <si>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</si>
  <si>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</si>
  <si>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</si>
  <si>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</si>
  <si>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</si>
  <si>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</si>
  <si>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</si>
  <si>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</si>
  <si>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</si>
  <si>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</si>
  <si>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</si>
  <si>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</si>
  <si>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</si>
  <si>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</si>
  <si>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</si>
  <si>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</si>
  <si>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</si>
  <si>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</si>
  <si>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</si>
  <si>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</si>
  <si>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</si>
  <si>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</si>
  <si>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</si>
  <si>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</si>
  <si>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</si>
  <si>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</si>
  <si>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</si>
  <si>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</si>
  <si>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</si>
  <si>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</si>
  <si>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</si>
  <si>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</si>
  <si>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</si>
  <si>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</si>
  <si>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</si>
  <si>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</si>
  <si>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</si>
  <si>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</si>
  <si>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</si>
  <si>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</si>
  <si>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</si>
  <si>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</si>
  <si>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</si>
  <si>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</si>
  <si>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</si>
  <si>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</si>
  <si>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</si>
  <si>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</si>
  <si>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</si>
  <si>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</si>
  <si>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</si>
  <si>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</si>
  <si>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</si>
  <si>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</si>
  <si>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</si>
  <si>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</si>
  <si>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</si>
  <si>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</si>
  <si>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</si>
  <si>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</si>
  <si>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</si>
  <si>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</si>
  <si>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</si>
  <si>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</si>
  <si>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</si>
  <si>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</si>
  <si>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</si>
  <si>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</si>
  <si>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</si>
  <si>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</si>
  <si>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</si>
  <si>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</si>
  <si>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</si>
  <si>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</si>
  <si>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</si>
  <si>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</si>
  <si>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</si>
  <si>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</si>
  <si>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</si>
  <si>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</si>
  <si>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</si>
  <si>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</si>
  <si>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</si>
  <si>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</si>
  <si>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</si>
  <si>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</si>
  <si>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</si>
  <si>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</si>
  <si>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</si>
  <si>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</si>
  <si>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</si>
  <si>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</si>
  <si>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</si>
  <si>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</si>
  <si>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</si>
  <si>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</si>
  <si>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</si>
  <si>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</si>
  <si>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</si>
  <si>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</si>
  <si>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</si>
  <si>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</si>
  <si>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</si>
  <si>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</si>
  <si>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</si>
  <si>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</si>
  <si>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</si>
  <si>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</si>
  <si>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</si>
  <si>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</si>
  <si>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</si>
  <si>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</si>
  <si>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</si>
  <si>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</si>
  <si>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</si>
  <si>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</si>
  <si>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</si>
  <si>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</si>
  <si>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</si>
  <si>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</si>
  <si>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</si>
  <si>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</si>
  <si>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</si>
  <si>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</si>
  <si>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</si>
  <si>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</si>
  <si>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</si>
  <si>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</si>
  <si>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</si>
  <si>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</si>
  <si>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</si>
  <si>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</si>
  <si>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</si>
  <si>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</si>
  <si>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</si>
  <si>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</si>
  <si>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</si>
  <si>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</si>
  <si>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</si>
  <si>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</si>
  <si>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</si>
  <si>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</si>
  <si>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</si>
  <si>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</si>
  <si>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</si>
  <si>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</si>
  <si>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</si>
  <si>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</si>
  <si>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</si>
  <si>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</si>
  <si>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</si>
  <si>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</si>
  <si>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</si>
  <si>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</si>
  <si>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</si>
  <si>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</si>
  <si>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</si>
  <si>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</si>
  <si>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</si>
  <si>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</si>
  <si>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</si>
  <si>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</si>
  <si>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</si>
  <si>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</si>
  <si>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</si>
  <si>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</si>
  <si>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</si>
  <si>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</si>
  <si>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</si>
  <si>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</si>
  <si>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</si>
  <si>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</si>
  <si>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</si>
  <si>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</si>
  <si>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</si>
  <si>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</si>
  <si>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</si>
  <si>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</si>
  <si>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</si>
  <si>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</si>
  <si>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</si>
  <si>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</si>
  <si>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</si>
  <si>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</si>
  <si>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</si>
  <si>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</si>
  <si>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</si>
  <si>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</si>
  <si>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</si>
  <si>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</si>
  <si>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</si>
  <si>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</si>
  <si>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</si>
  <si>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</si>
  <si>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</si>
  <si>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</si>
  <si>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</si>
  <si>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</si>
  <si>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</si>
  <si>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</si>
  <si>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</si>
  <si>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</si>
  <si>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</si>
  <si>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</si>
  <si>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</si>
  <si>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</si>
  <si>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</si>
  <si>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</si>
  <si>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</si>
  <si>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</si>
  <si>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</si>
  <si>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</si>
  <si>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</si>
  <si>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</si>
  <si>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</si>
  <si>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</si>
  <si>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</si>
  <si>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</si>
  <si>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</si>
  <si>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</si>
  <si>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</si>
  <si>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</si>
  <si>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</si>
  <si>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</si>
  <si>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</si>
  <si>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</si>
  <si>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</si>
  <si>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</si>
  <si>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</si>
  <si>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</si>
  <si>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</si>
  <si>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</si>
  <si>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</si>
  <si>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</si>
  <si>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</si>
  <si>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</si>
  <si>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</si>
  <si>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</si>
  <si>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</si>
  <si>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</si>
  <si>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</si>
  <si>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</si>
  <si>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</si>
  <si>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</si>
  <si>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</si>
  <si>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</si>
  <si>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</si>
  <si>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</si>
  <si>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</si>
  <si>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</si>
  <si>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</si>
  <si>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</si>
  <si>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</si>
  <si>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</si>
  <si>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</si>
  <si>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</si>
  <si>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</si>
  <si>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</si>
  <si>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</si>
  <si>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</si>
  <si>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</si>
  <si>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</si>
  <si>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</si>
  <si>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</si>
  <si>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</si>
  <si>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</si>
  <si>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</si>
  <si>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</si>
  <si>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</si>
  <si>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</si>
  <si>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</si>
  <si>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</si>
  <si>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</si>
  <si>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</si>
  <si>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</si>
  <si>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</si>
  <si>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</si>
  <si>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</si>
  <si>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</si>
  <si>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</si>
  <si>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</si>
  <si>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</si>
  <si>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</si>
  <si>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</si>
  <si>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</si>
  <si>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</si>
  <si>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</si>
  <si>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</si>
  <si>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</si>
  <si>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</si>
  <si>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</si>
  <si>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</si>
  <si>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</si>
  <si>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</si>
  <si>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</si>
  <si>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</si>
  <si>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</si>
  <si>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</si>
  <si>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</si>
  <si>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</si>
  <si>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</si>
  <si>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</si>
  <si>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</si>
  <si>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</si>
  <si>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</si>
  <si>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</si>
  <si>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</si>
  <si>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</si>
  <si>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</si>
  <si>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</si>
  <si>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</si>
  <si>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</si>
  <si>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</si>
  <si>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</si>
  <si>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</si>
  <si>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</si>
  <si>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</si>
  <si>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</si>
  <si>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</si>
  <si>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</si>
  <si>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</si>
  <si>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</si>
  <si>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</si>
  <si>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</si>
  <si>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</si>
  <si>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</si>
  <si>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</si>
  <si>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</si>
  <si>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</si>
  <si>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</si>
  <si>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</si>
  <si>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</si>
  <si>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</si>
  <si>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</si>
  <si>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</si>
  <si>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</si>
  <si>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</si>
  <si>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</si>
  <si>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</si>
  <si>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</si>
  <si>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</si>
  <si>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</si>
  <si>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</si>
  <si>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</si>
  <si>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</si>
  <si>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</si>
  <si>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</si>
  <si>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</si>
  <si>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</si>
  <si>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</si>
  <si>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</si>
  <si>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</si>
  <si>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</si>
  <si>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</si>
  <si>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</si>
  <si>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</si>
  <si>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</si>
  <si>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</si>
  <si>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</si>
  <si>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</si>
  <si>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</si>
  <si>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</si>
  <si>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</si>
  <si>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</si>
  <si>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</si>
  <si>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</si>
  <si>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</si>
  <si>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</si>
  <si>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</si>
  <si>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</si>
  <si>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</si>
  <si>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</si>
  <si>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</si>
  <si>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</si>
  <si>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</si>
  <si>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</si>
  <si>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</si>
  <si>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</si>
  <si>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</si>
  <si>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</si>
  <si>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</si>
  <si>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</si>
  <si>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</si>
  <si>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</si>
  <si>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</si>
  <si>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</si>
  <si>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</si>
  <si>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</si>
  <si>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</si>
  <si>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</si>
  <si>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</si>
  <si>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</si>
  <si>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</si>
  <si>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</si>
  <si>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</si>
  <si>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</si>
  <si>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</si>
  <si>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</si>
  <si>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</si>
  <si>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</si>
  <si>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</si>
  <si>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</si>
  <si>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</si>
  <si>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</si>
  <si>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</si>
  <si>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</si>
  <si>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</si>
  <si>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</si>
  <si>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</si>
  <si>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</si>
  <si>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</si>
  <si>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</si>
  <si>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</si>
  <si>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</si>
  <si>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</si>
  <si>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</si>
  <si>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</si>
  <si>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</si>
  <si>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</si>
  <si>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</si>
  <si>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</si>
  <si>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</si>
  <si>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</si>
  <si>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</si>
  <si>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</si>
  <si>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</si>
  <si>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</si>
  <si>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</si>
  <si>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</si>
  <si>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</si>
  <si>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</si>
  <si>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</si>
  <si>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</si>
  <si>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</si>
  <si>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</si>
  <si>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</si>
  <si>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</si>
  <si>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</si>
  <si>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</si>
  <si>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</si>
  <si>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</si>
  <si>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</si>
  <si>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</si>
  <si>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</si>
  <si>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</si>
  <si>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</si>
  <si>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</si>
  <si>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</si>
  <si>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</si>
  <si>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</si>
  <si>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</si>
  <si>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</si>
  <si>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</si>
  <si>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</si>
  <si>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</si>
  <si>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</si>
  <si>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</si>
  <si>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</si>
  <si>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</si>
  <si>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</si>
  <si>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</si>
  <si>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</si>
  <si>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</si>
  <si>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</si>
  <si>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</si>
  <si>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</si>
  <si>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</si>
  <si>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</si>
  <si>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</si>
  <si>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</si>
  <si>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</si>
  <si>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</si>
  <si>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</si>
  <si>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</si>
  <si>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</si>
  <si>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</si>
  <si>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</si>
  <si>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</si>
  <si>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</si>
  <si>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</si>
  <si>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</si>
  <si>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</si>
  <si>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</si>
  <si>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</si>
  <si>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</si>
  <si>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</si>
  <si>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</si>
  <si>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</si>
  <si>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</si>
  <si>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</si>
  <si>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</si>
  <si>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</si>
  <si>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</si>
  <si>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</si>
  <si>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</si>
  <si>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</si>
  <si>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</si>
  <si>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</si>
  <si>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</si>
  <si>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</si>
  <si>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</si>
  <si>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</si>
  <si>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</si>
  <si>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</si>
  <si>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</si>
  <si>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</si>
  <si>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</si>
  <si>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</si>
  <si>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</si>
  <si>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</si>
  <si>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</si>
  <si>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</si>
  <si>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</si>
  <si>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</si>
  <si>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</si>
  <si>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</si>
  <si>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</si>
  <si>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</si>
  <si>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</si>
  <si>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</si>
  <si>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</si>
  <si>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</si>
  <si>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</si>
  <si>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</si>
  <si>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</si>
  <si>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</si>
  <si>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</si>
  <si>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</si>
  <si>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</si>
  <si>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</si>
  <si>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</si>
  <si>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</si>
  <si>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</si>
  <si>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</si>
  <si>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</si>
  <si>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</si>
  <si>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</si>
  <si>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</si>
  <si>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</si>
  <si>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</si>
  <si>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</si>
  <si>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</si>
  <si>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</si>
  <si>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</si>
  <si>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</si>
  <si>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</si>
  <si>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</si>
  <si>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</si>
  <si>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</si>
  <si>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</si>
  <si>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</si>
  <si>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</si>
  <si>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</si>
  <si>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</si>
  <si>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</si>
  <si>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</si>
  <si>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</si>
  <si>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</si>
  <si>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</si>
  <si>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</si>
  <si>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</si>
  <si>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</si>
  <si>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</si>
  <si>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</si>
  <si>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</si>
  <si>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</si>
  <si>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</si>
  <si>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</si>
  <si>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</si>
  <si>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</si>
  <si>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</si>
  <si>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</si>
  <si>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</si>
  <si>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</si>
  <si>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</si>
  <si>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</si>
  <si>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</si>
  <si>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</si>
  <si>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</si>
  <si>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</si>
  <si>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</si>
  <si>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</si>
  <si>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</si>
  <si>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</si>
  <si>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</si>
  <si>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</si>
  <si>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</si>
  <si>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</si>
  <si>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</si>
  <si>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</si>
  <si>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</si>
  <si>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</si>
  <si>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</si>
  <si>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</si>
  <si>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</si>
  <si>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</si>
  <si>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</si>
  <si>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</si>
  <si>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</si>
  <si>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</si>
  <si>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</si>
  <si>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</si>
  <si>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</si>
  <si>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</si>
  <si>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</si>
  <si>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</si>
  <si>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</si>
  <si>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</si>
  <si>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</si>
  <si>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</si>
  <si>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</si>
  <si>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</si>
  <si>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</si>
  <si>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</si>
  <si>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</si>
  <si>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</si>
  <si>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</si>
  <si>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</si>
  <si>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</si>
  <si>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</si>
  <si>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</si>
  <si>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</si>
  <si>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</si>
  <si>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</si>
  <si>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</si>
  <si>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</si>
  <si>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</si>
  <si>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</si>
  <si>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</si>
  <si>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</si>
  <si>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</si>
  <si>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</si>
  <si>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</si>
  <si>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</si>
  <si>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</si>
  <si>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</si>
  <si>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</si>
  <si>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</si>
  <si>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</si>
  <si>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</si>
  <si>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</si>
  <si>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</si>
  <si>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</si>
  <si>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</si>
  <si>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</si>
  <si>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</si>
  <si>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</si>
  <si>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</si>
  <si>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</si>
  <si>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</si>
  <si>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</si>
  <si>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</si>
  <si>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</si>
  <si>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</si>
  <si>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</si>
  <si>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</si>
  <si>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</si>
  <si>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</si>
  <si>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</si>
  <si>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</si>
  <si>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</si>
  <si>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</si>
  <si>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</si>
  <si>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</si>
  <si>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</si>
  <si>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</si>
  <si>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</si>
  <si>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</si>
  <si>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</si>
  <si>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</si>
  <si>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</si>
  <si>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</si>
  <si>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</si>
  <si>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</si>
  <si>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</si>
  <si>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</si>
  <si>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</si>
  <si>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</si>
  <si>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</si>
  <si>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</si>
  <si>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</si>
  <si>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</si>
  <si>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</si>
  <si>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</si>
  <si>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</si>
  <si>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</si>
  <si>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</si>
  <si>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</si>
  <si>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</si>
  <si>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</si>
  <si>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</si>
  <si>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</si>
  <si>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</si>
  <si>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</si>
  <si>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</si>
  <si>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</si>
  <si>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</si>
  <si>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</si>
  <si>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</si>
  <si>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</si>
  <si>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</si>
  <si>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</si>
  <si>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</si>
  <si>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</si>
  <si>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</si>
  <si>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</si>
  <si>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</si>
  <si>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</si>
  <si>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</si>
  <si>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</si>
  <si>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</si>
  <si>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</si>
  <si>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</si>
  <si>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</si>
  <si>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</si>
  <si>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</si>
  <si>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</si>
  <si>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</si>
  <si>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</si>
  <si>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</si>
  <si>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</si>
  <si>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</si>
  <si>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</si>
  <si>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</si>
  <si>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</si>
  <si>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</si>
  <si>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</si>
  <si>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</si>
  <si>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</si>
  <si>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</si>
  <si>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</si>
  <si>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</si>
  <si>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</si>
  <si>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</si>
  <si>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</si>
  <si>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</si>
  <si>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</si>
  <si>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</si>
  <si>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</si>
  <si>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</si>
  <si>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</si>
  <si>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</si>
  <si>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</si>
  <si>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</si>
  <si>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</si>
  <si>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</si>
  <si>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</si>
  <si>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</si>
  <si>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</si>
  <si>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</si>
  <si>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</si>
  <si>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</si>
  <si>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</si>
  <si>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</si>
  <si>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</si>
  <si>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</si>
  <si>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</si>
  <si>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</si>
  <si>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</si>
  <si>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</si>
  <si>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</si>
  <si>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</si>
  <si>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</si>
  <si>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</si>
  <si>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</si>
  <si>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</si>
  <si>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</si>
  <si>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</si>
  <si>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</si>
  <si>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</si>
  <si>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</si>
  <si>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</si>
  <si>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</si>
  <si>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</si>
  <si>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</si>
  <si>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</si>
  <si>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</si>
  <si>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</si>
  <si>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</si>
  <si>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</si>
  <si>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</si>
  <si>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</si>
  <si>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</si>
  <si>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</si>
  <si>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</si>
  <si>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</si>
  <si>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</si>
  <si>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</si>
  <si>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</si>
  <si>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</si>
  <si>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</si>
  <si>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</si>
  <si>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</si>
  <si>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</si>
  <si>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</si>
  <si>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</si>
  <si>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</si>
  <si>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</si>
  <si>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</si>
  <si>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</si>
  <si>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</si>
  <si>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</si>
  <si>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</si>
  <si>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</si>
  <si>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</si>
  <si>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</si>
  <si>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</si>
  <si>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</si>
  <si>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</si>
  <si>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</si>
  <si>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</si>
  <si>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</si>
  <si>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</si>
  <si>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</si>
  <si>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</si>
  <si>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</si>
  <si>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</si>
  <si>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</si>
  <si>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</si>
  <si>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</si>
  <si>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</si>
  <si>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</si>
  <si>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</si>
  <si>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</si>
  <si>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</si>
  <si>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</si>
  <si>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</si>
  <si>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</si>
  <si>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</si>
  <si>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</si>
  <si>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</si>
  <si>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</si>
  <si>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</si>
  <si>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</si>
  <si>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</si>
  <si>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</si>
  <si>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</si>
  <si>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</si>
  <si>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</si>
  <si>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</si>
  <si>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</si>
  <si>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</si>
  <si>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</si>
  <si>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</si>
  <si>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</si>
  <si>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</si>
  <si>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</si>
  <si>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</si>
  <si>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</si>
  <si>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</si>
  <si>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</si>
  <si>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</si>
  <si>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</si>
  <si>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</si>
  <si>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</si>
  <si>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</si>
  <si>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</si>
  <si>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</si>
  <si>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</si>
  <si>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</si>
  <si>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</si>
  <si>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</si>
  <si>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</si>
  <si>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</si>
  <si>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</si>
  <si>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</si>
  <si>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</si>
  <si>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</si>
  <si>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</si>
  <si>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</si>
  <si>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</si>
  <si>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</si>
  <si>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</si>
  <si>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</si>
  <si>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</si>
  <si>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</si>
  <si>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</si>
  <si>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</si>
  <si>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</si>
  <si>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</si>
  <si>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</si>
  <si>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</si>
  <si>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</si>
  <si>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</si>
  <si>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</si>
  <si>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</si>
  <si>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</si>
  <si>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</si>
  <si>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</si>
  <si>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</si>
  <si>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</si>
  <si>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</si>
  <si>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</si>
  <si>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</si>
  <si>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</si>
  <si>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</si>
  <si>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</si>
  <si>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</si>
  <si>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</si>
  <si>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</si>
  <si>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</si>
  <si>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</si>
  <si>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</si>
  <si>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</si>
  <si>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</si>
  <si>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</si>
  <si>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</si>
  <si>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</si>
  <si>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</si>
  <si>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</si>
  <si>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</si>
  <si>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</si>
  <si>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</si>
  <si>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</si>
  <si>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</si>
  <si>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</si>
  <si>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</si>
  <si>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</si>
  <si>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</si>
  <si>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</si>
  <si>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</si>
  <si>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</si>
  <si>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</si>
  <si>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</si>
  <si>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</si>
  <si>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</si>
  <si>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</si>
  <si>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</si>
  <si>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</si>
  <si>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</si>
  <si>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</si>
  <si>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</si>
  <si>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</si>
  <si>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</si>
  <si>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</si>
  <si>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</si>
  <si>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</si>
  <si>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</si>
  <si>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</si>
  <si>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</si>
  <si>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</si>
  <si>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</si>
  <si>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</si>
  <si>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</si>
  <si>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</si>
  <si>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</si>
  <si>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</si>
  <si>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</si>
  <si>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</si>
  <si>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</si>
  <si>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</si>
  <si>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</si>
  <si>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</si>
  <si>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</si>
  <si>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</si>
  <si>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</si>
  <si>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</si>
  <si>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</si>
  <si>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</si>
  <si>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</si>
  <si>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</si>
  <si>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</si>
  <si>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</si>
  <si>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</si>
  <si>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</si>
  <si>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</si>
  <si>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</si>
  <si>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</si>
  <si>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</si>
  <si>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</si>
  <si>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</si>
  <si>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</si>
  <si>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</si>
  <si>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</si>
  <si>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</si>
  <si>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</si>
  <si>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</si>
  <si>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</si>
  <si>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</si>
  <si>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</si>
  <si>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</si>
  <si>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</si>
  <si>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</si>
  <si>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</si>
  <si>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</si>
  <si>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</si>
  <si>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</si>
  <si>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</si>
  <si>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</si>
  <si>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</si>
  <si>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</si>
  <si>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</si>
  <si>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</si>
  <si>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</si>
  <si>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</si>
  <si>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</si>
  <si>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</si>
  <si>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</si>
  <si>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</si>
  <si>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</si>
  <si>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</si>
  <si>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</si>
  <si>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</si>
  <si>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</si>
  <si>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</si>
  <si>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</si>
  <si>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</si>
  <si>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</si>
  <si>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</si>
  <si>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</si>
  <si>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</si>
  <si>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</si>
  <si>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</si>
  <si>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</si>
  <si>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</si>
  <si>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</si>
  <si>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</si>
  <si>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</si>
  <si>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</si>
  <si>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</si>
  <si>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</si>
  <si>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</si>
  <si>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</si>
  <si>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</si>
  <si>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</si>
  <si>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</si>
  <si>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</si>
  <si>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</si>
  <si>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</si>
  <si>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</si>
  <si>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</si>
  <si>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</si>
  <si>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</si>
  <si>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</si>
  <si>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</si>
  <si>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</si>
  <si>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</si>
  <si>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</si>
  <si>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</si>
  <si>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</si>
  <si>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</si>
  <si>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</si>
  <si>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</si>
  <si>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</si>
  <si>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</si>
  <si>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</si>
  <si>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</si>
  <si>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</si>
  <si>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</si>
  <si>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</si>
  <si>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</si>
  <si>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</si>
  <si>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</si>
  <si>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</si>
  <si>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</si>
  <si>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</si>
  <si>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</si>
  <si>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</si>
  <si>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</si>
  <si>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</si>
  <si>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</si>
  <si>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</si>
  <si>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</si>
  <si>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</si>
  <si>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</si>
  <si>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</si>
  <si>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</si>
  <si>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</si>
  <si>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</si>
  <si>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</si>
  <si>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</si>
  <si>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</si>
  <si>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</si>
  <si>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</si>
  <si>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</si>
  <si>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</si>
  <si>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</si>
  <si>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</si>
  <si>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</si>
  <si>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</si>
  <si>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</si>
  <si>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</si>
  <si>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</si>
  <si>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</si>
  <si>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</si>
  <si>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</si>
  <si>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</si>
  <si>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</si>
  <si>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</si>
  <si>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</si>
  <si>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</si>
  <si>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</si>
  <si>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</si>
  <si>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</si>
  <si>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</si>
  <si>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</si>
  <si>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</si>
  <si>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</si>
  <si>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</si>
  <si>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</si>
  <si>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</si>
  <si>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</si>
  <si>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</si>
  <si>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</si>
  <si>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</si>
  <si>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</si>
  <si>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</si>
  <si>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</si>
  <si>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</si>
  <si>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</si>
  <si>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</si>
  <si>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</si>
  <si>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</si>
  <si>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</si>
  <si>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</si>
  <si>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</si>
  <si>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</si>
  <si>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</si>
  <si>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</si>
  <si>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</si>
  <si>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</si>
  <si>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</si>
  <si>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</si>
  <si>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</si>
  <si>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</si>
  <si>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</si>
  <si>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</si>
  <si>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</si>
  <si>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</si>
  <si>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</si>
  <si>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</si>
  <si>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</si>
  <si>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</si>
  <si>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</si>
  <si>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</si>
  <si>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</si>
  <si>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</si>
  <si>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</si>
  <si>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</si>
  <si>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</si>
  <si>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</si>
  <si>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</si>
  <si>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</si>
  <si>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</si>
  <si>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</si>
  <si>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</si>
  <si>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</si>
  <si>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</si>
  <si>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</si>
  <si>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</si>
  <si>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</si>
  <si>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</si>
  <si>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</si>
  <si>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</si>
  <si>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</si>
  <si>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</si>
  <si>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</si>
  <si>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</si>
  <si>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</si>
  <si>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</si>
  <si>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</si>
  <si>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</si>
  <si>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</si>
  <si>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</si>
  <si>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</si>
  <si>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</si>
  <si>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</si>
  <si>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</si>
  <si>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</si>
  <si>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</si>
  <si>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</si>
  <si>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</si>
  <si>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</si>
  <si>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</si>
  <si>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</si>
  <si>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</si>
  <si>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</si>
  <si>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</si>
  <si>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</si>
  <si>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</si>
  <si>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</si>
  <si>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</si>
  <si>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</si>
  <si>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</si>
  <si>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</si>
  <si>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</si>
  <si>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</si>
  <si>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</si>
  <si>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</si>
  <si>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</si>
  <si>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</si>
  <si>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</si>
  <si>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</si>
  <si>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</si>
  <si>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</si>
  <si>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</si>
  <si>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</si>
  <si>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</si>
  <si>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</si>
  <si>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</si>
  <si>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</si>
  <si>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</si>
  <si>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</si>
  <si>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</si>
  <si>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</si>
  <si>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</si>
  <si>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</si>
  <si>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</si>
  <si>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</si>
  <si>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</si>
  <si>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</si>
  <si>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</si>
  <si>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</si>
  <si>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</si>
  <si>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</si>
  <si>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</si>
  <si>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</si>
  <si>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</si>
  <si>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</si>
  <si>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</si>
  <si>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</si>
  <si>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</si>
  <si>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</si>
  <si>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</si>
  <si>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</si>
  <si>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</si>
  <si>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</si>
  <si>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</si>
  <si>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</si>
  <si>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</si>
  <si>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</si>
  <si>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</si>
  <si>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</si>
  <si>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</si>
  <si>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</si>
  <si>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</si>
  <si>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</si>
  <si>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</si>
  <si>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</si>
  <si>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</si>
  <si>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</si>
  <si>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</si>
  <si>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</si>
  <si>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</si>
  <si>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</si>
  <si>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</si>
  <si>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</si>
  <si>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</si>
  <si>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</si>
  <si>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</si>
  <si>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</si>
  <si>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</si>
  <si>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</si>
  <si>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</si>
  <si>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</si>
  <si>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</si>
  <si>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</si>
  <si>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</si>
  <si>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</si>
  <si>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</si>
  <si>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</si>
  <si>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</si>
  <si>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</si>
  <si>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</si>
  <si>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</si>
  <si>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</si>
  <si>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</si>
  <si>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</si>
  <si>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</si>
  <si>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</si>
  <si>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</si>
  <si>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</si>
  <si>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</si>
  <si>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</si>
  <si>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</si>
  <si>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</si>
  <si>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</si>
  <si>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</si>
  <si>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</si>
  <si>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</si>
  <si>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</si>
  <si>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</si>
  <si>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</si>
  <si>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</si>
  <si>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</si>
  <si>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</si>
  <si>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</si>
  <si>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</si>
  <si>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</si>
  <si>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</si>
  <si>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</si>
  <si>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</si>
  <si>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</si>
  <si>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</si>
  <si>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</si>
  <si>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</si>
  <si>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</si>
  <si>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</si>
  <si>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</si>
  <si>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</si>
  <si>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</si>
  <si>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</si>
  <si>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</si>
  <si>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</si>
  <si>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</si>
  <si>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</si>
  <si>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</si>
  <si>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</si>
  <si>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</si>
  <si>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</si>
  <si>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</si>
  <si>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</si>
  <si>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</si>
  <si>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</si>
  <si>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</si>
  <si>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</si>
  <si>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</si>
  <si>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</si>
  <si>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</si>
  <si>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</si>
  <si>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</si>
  <si>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</si>
  <si>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</si>
  <si>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</si>
  <si>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</si>
  <si>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</si>
  <si>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</si>
  <si>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</si>
  <si>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</si>
  <si>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</si>
  <si>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</si>
  <si>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</si>
  <si>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</si>
  <si>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</si>
  <si>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</si>
  <si>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</si>
  <si>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</si>
  <si>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</si>
  <si>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</si>
  <si>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</si>
  <si>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</si>
  <si>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</si>
  <si>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</si>
  <si>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</si>
  <si>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</si>
  <si>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</si>
  <si>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</si>
  <si>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</si>
  <si>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</si>
  <si>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</si>
  <si>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</si>
  <si>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</si>
  <si>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</si>
  <si>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</si>
  <si>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</si>
  <si>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</si>
  <si>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</si>
  <si>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</si>
  <si>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</si>
  <si>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</si>
  <si>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</si>
  <si>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</si>
  <si>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</si>
  <si>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</si>
  <si>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</si>
  <si>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</si>
  <si>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</si>
  <si>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</si>
  <si>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</si>
  <si>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</si>
  <si>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</si>
  <si>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</si>
  <si>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</si>
  <si>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</si>
  <si>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</si>
  <si>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</si>
  <si>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</si>
  <si>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</si>
  <si>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</si>
  <si>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</si>
  <si>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</si>
  <si>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</si>
  <si>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</si>
  <si>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</si>
  <si>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</si>
  <si>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</si>
  <si>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</si>
  <si>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</si>
  <si>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</si>
  <si>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</si>
  <si>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</si>
  <si>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</si>
  <si>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</si>
  <si>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</si>
  <si>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</si>
  <si>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</si>
  <si>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</si>
  <si>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</si>
  <si>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</si>
  <si>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</si>
  <si>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</si>
  <si>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</si>
  <si>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</si>
  <si>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</si>
  <si>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</si>
  <si>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</si>
  <si>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</si>
  <si>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</si>
  <si>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</si>
  <si>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</si>
  <si>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</si>
  <si>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</si>
  <si>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</si>
  <si>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</si>
  <si>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</si>
  <si>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</si>
  <si>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</si>
  <si>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</si>
  <si>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</si>
  <si>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</si>
  <si>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</si>
  <si>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</si>
  <si>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</si>
  <si>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</si>
  <si>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</si>
  <si>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</si>
  <si>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</si>
  <si>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</si>
  <si>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</si>
  <si>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</si>
  <si>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</si>
  <si>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</si>
  <si>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</si>
  <si>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</si>
  <si>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</si>
  <si>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</si>
  <si>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</si>
  <si>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</si>
  <si>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</si>
  <si>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</si>
  <si>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</si>
  <si>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</si>
  <si>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</si>
  <si>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</si>
  <si>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</si>
  <si>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</si>
  <si>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</si>
  <si>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</si>
  <si>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</si>
  <si>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</si>
  <si>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</si>
  <si>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</si>
  <si>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</si>
  <si>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</si>
  <si>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</si>
  <si>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</si>
  <si>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</si>
  <si>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</si>
  <si>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</si>
  <si>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</si>
  <si>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</si>
  <si>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</si>
  <si>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</si>
  <si>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</si>
  <si>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</si>
  <si>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</si>
  <si>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</si>
  <si>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</si>
  <si>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</si>
  <si>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</si>
  <si>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</si>
  <si>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</si>
  <si>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</si>
  <si>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</si>
  <si>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</si>
  <si>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</si>
  <si>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</si>
  <si>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</si>
  <si>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</si>
  <si>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</si>
  <si>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</si>
  <si>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</si>
  <si>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</si>
  <si>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</si>
  <si>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</si>
  <si>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</si>
  <si>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</si>
  <si>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</si>
  <si>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</si>
  <si>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</si>
  <si>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</si>
  <si>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</si>
  <si>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</si>
  <si>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</si>
  <si>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</si>
  <si>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</si>
  <si>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</si>
  <si>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</si>
  <si>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</si>
  <si>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</si>
  <si>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</si>
  <si>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</si>
  <si>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</si>
  <si>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</si>
  <si>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</si>
  <si>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</si>
  <si>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</si>
  <si>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</si>
  <si>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</si>
  <si>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</si>
  <si>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</si>
  <si>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</si>
  <si>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</si>
  <si>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</si>
  <si>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</si>
  <si>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</si>
  <si>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</si>
  <si>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</si>
  <si>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</si>
  <si>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</si>
  <si>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</si>
  <si>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</si>
  <si>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</si>
  <si>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</si>
  <si>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</si>
  <si>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</si>
  <si>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</si>
  <si>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</si>
  <si>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</si>
  <si>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</si>
  <si>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</si>
  <si>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</si>
  <si>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</si>
  <si>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</si>
  <si>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</si>
  <si>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</si>
  <si>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</si>
  <si>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</si>
  <si>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</si>
  <si>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</si>
  <si>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</si>
  <si>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</si>
  <si>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</si>
  <si>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</si>
  <si>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</si>
  <si>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</si>
  <si>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</si>
  <si>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</si>
  <si>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</si>
  <si>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</si>
  <si>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</si>
  <si>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</si>
  <si>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</si>
  <si>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</si>
  <si>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</si>
  <si>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</si>
  <si>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</si>
  <si>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</si>
  <si>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</si>
  <si>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</si>
  <si>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</si>
  <si>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</si>
  <si>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</si>
  <si>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</si>
  <si>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</si>
  <si>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</si>
  <si>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</si>
  <si>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</si>
  <si>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</si>
  <si>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</si>
  <si>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</si>
  <si>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</si>
  <si>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</si>
  <si>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</si>
  <si>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</si>
  <si>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</si>
  <si>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</si>
  <si>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</si>
  <si>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</si>
  <si>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</si>
  <si>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</si>
  <si>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</si>
  <si>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</si>
  <si>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</si>
  <si>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</si>
  <si>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</si>
  <si>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</si>
  <si>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</si>
  <si>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</si>
  <si>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</si>
  <si>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</si>
  <si>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</si>
  <si>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</si>
  <si>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</si>
  <si>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</si>
  <si>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</si>
  <si>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</si>
  <si>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</si>
  <si>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</si>
  <si>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</si>
  <si>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</si>
  <si>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</si>
  <si>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</si>
  <si>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</si>
  <si>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</si>
  <si>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</si>
  <si>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</si>
  <si>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</si>
  <si>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</si>
  <si>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</si>
  <si>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</si>
  <si>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</si>
  <si>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</si>
  <si>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</si>
  <si>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</si>
  <si>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</si>
  <si>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</si>
  <si>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</si>
  <si>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</si>
  <si>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</si>
  <si>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</si>
  <si>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</si>
  <si>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</si>
  <si>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</si>
  <si>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</si>
  <si>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</si>
  <si>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</si>
  <si>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</si>
  <si>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</si>
  <si>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</si>
  <si>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</si>
  <si>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</si>
  <si>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</si>
  <si>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</si>
  <si>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</si>
  <si>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</si>
  <si>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</si>
  <si>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</si>
  <si>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</si>
  <si>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</si>
  <si>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</si>
  <si>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</si>
  <si>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</si>
  <si>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</si>
  <si>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</si>
  <si>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</si>
  <si>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</si>
  <si>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</si>
  <si>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</si>
  <si>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</si>
  <si>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</si>
  <si>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</si>
  <si>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</si>
  <si>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</si>
  <si>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</si>
  <si>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</si>
  <si>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</si>
  <si>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</si>
  <si>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</si>
  <si>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</si>
  <si>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</si>
  <si>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</si>
  <si>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</si>
  <si>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</si>
  <si>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</si>
  <si>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</si>
  <si>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</si>
  <si>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</si>
  <si>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</si>
  <si>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</si>
  <si>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</si>
  <si>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</si>
  <si>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</si>
  <si>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</si>
  <si>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</si>
  <si>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</si>
  <si>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</si>
  <si>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</si>
  <si>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</si>
  <si>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</si>
  <si>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</si>
  <si>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</si>
  <si>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</si>
  <si>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</si>
  <si>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</si>
  <si>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</si>
  <si>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</si>
  <si>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</si>
  <si>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</si>
  <si>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</si>
  <si>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</si>
  <si>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</si>
  <si>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</si>
  <si>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</si>
  <si>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</si>
  <si>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</si>
  <si>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</si>
  <si>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</si>
  <si>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</si>
  <si>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</si>
  <si>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</si>
  <si>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</si>
  <si>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</si>
  <si>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</si>
  <si>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</si>
  <si>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</si>
  <si>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</si>
  <si>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</si>
  <si>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</si>
  <si>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</si>
  <si>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</si>
  <si>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</si>
  <si>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</si>
  <si>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</si>
  <si>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</si>
  <si>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</si>
  <si>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</si>
  <si>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</si>
  <si>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</si>
  <si>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</si>
  <si>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</si>
  <si>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</si>
  <si>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</si>
  <si>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</si>
  <si>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</si>
  <si>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</si>
  <si>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</si>
  <si>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</si>
  <si>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</si>
  <si>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</si>
  <si>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</si>
  <si>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</si>
  <si>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</si>
  <si>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</si>
  <si>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</si>
  <si>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</si>
  <si>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</si>
  <si>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</si>
  <si>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</si>
  <si>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</si>
  <si>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</si>
  <si>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</si>
  <si>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</si>
  <si>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</si>
  <si>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</si>
  <si>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</si>
  <si>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</si>
  <si>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</si>
  <si>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</si>
  <si>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</si>
  <si>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</si>
  <si>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</si>
  <si>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</si>
  <si>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</si>
  <si>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</si>
  <si>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</si>
  <si>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</si>
  <si>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</si>
  <si>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</si>
  <si>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</si>
  <si>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</si>
  <si>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</si>
  <si>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</si>
  <si>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</si>
  <si>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</si>
  <si>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</si>
  <si>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</si>
  <si>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</si>
  <si>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</si>
  <si>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</si>
  <si>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</si>
  <si>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</si>
  <si>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</si>
  <si>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</si>
  <si>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</si>
  <si>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</si>
  <si>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</si>
  <si>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</si>
  <si>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</si>
  <si>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</si>
  <si>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</si>
  <si>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</si>
  <si>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</si>
  <si>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</si>
  <si>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</si>
  <si>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</si>
  <si>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</si>
  <si>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</si>
  <si>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</si>
  <si>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</si>
  <si>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</si>
  <si>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</si>
  <si>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</si>
  <si>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</si>
  <si>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</si>
  <si>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</si>
  <si>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</si>
  <si>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</si>
  <si>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</si>
  <si>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</si>
  <si>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</si>
  <si>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</si>
  <si>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</si>
  <si>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</si>
  <si>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</si>
  <si>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</si>
  <si>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</si>
  <si>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</si>
  <si>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</si>
  <si>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</si>
  <si>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</si>
  <si>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</si>
  <si>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</si>
  <si>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</si>
  <si>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</si>
  <si>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</si>
  <si>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</si>
  <si>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</si>
  <si>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</si>
  <si>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</si>
  <si>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</si>
  <si>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</si>
  <si>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</si>
  <si>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</si>
  <si>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</si>
  <si>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</si>
  <si>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</si>
  <si>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</si>
  <si>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</si>
  <si>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</si>
  <si>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</si>
  <si>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</si>
  <si>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</si>
  <si>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</si>
  <si>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</si>
  <si>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</si>
  <si>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</si>
  <si>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</si>
  <si>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</si>
  <si>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</si>
  <si>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</si>
  <si>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</si>
  <si>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</si>
  <si>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</si>
  <si>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</si>
  <si>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</si>
  <si>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</si>
  <si>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</si>
  <si>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</si>
  <si>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</si>
  <si>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</si>
  <si>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</si>
  <si>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</si>
  <si>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</si>
  <si>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</si>
  <si>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</si>
  <si>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</si>
  <si>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</si>
  <si>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</si>
  <si>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</si>
  <si>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</si>
  <si>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</si>
  <si>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</si>
  <si>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</si>
  <si>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</si>
  <si>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</si>
  <si>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</si>
  <si>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</si>
  <si>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</si>
  <si>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</si>
  <si>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</si>
  <si>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</si>
  <si>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</si>
  <si>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</si>
  <si>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</si>
  <si>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</si>
  <si>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</si>
  <si>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</si>
  <si>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</si>
  <si>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</si>
  <si>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</si>
  <si>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</si>
  <si>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</si>
  <si>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</si>
  <si>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</si>
  <si>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</si>
  <si>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</si>
  <si>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</si>
  <si>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</si>
  <si>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</si>
  <si>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</si>
  <si>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</si>
  <si>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</si>
  <si>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</si>
  <si>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</si>
  <si>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</si>
  <si>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</si>
  <si>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</si>
  <si>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</si>
  <si>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</si>
  <si>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</si>
  <si>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</si>
  <si>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</si>
  <si>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</si>
  <si>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</si>
  <si>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</si>
  <si>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</si>
  <si>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</si>
  <si>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</si>
  <si>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</si>
  <si>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</si>
  <si>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</si>
  <si>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</si>
  <si>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</si>
  <si>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</si>
  <si>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</si>
  <si>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</si>
  <si>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</si>
  <si>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</si>
  <si>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</si>
  <si>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</si>
  <si>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</si>
  <si>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</si>
  <si>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</si>
  <si>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</si>
  <si>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</si>
  <si>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</si>
  <si>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</si>
  <si>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</si>
  <si>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</si>
  <si>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</si>
  <si>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</si>
  <si>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</si>
  <si>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</si>
  <si>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</si>
  <si>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</si>
  <si>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</si>
  <si>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</si>
  <si>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</si>
  <si>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</si>
  <si>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</si>
  <si>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</si>
  <si>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</si>
  <si>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</si>
  <si>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</si>
  <si>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</si>
  <si>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</si>
  <si>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</si>
  <si>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</si>
  <si>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</si>
  <si>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</si>
  <si>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</si>
  <si>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</si>
  <si>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</si>
  <si>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</si>
  <si>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</si>
  <si>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</si>
  <si>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</si>
  <si>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</si>
  <si>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</si>
  <si>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</si>
  <si>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</si>
  <si>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</si>
  <si>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</si>
  <si>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</si>
  <si>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</si>
  <si>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</si>
  <si>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</si>
  <si>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</si>
  <si>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</si>
  <si>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</si>
  <si>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</si>
  <si>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</si>
  <si>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</si>
  <si>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</si>
  <si>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</si>
  <si>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</si>
  <si>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</si>
  <si>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</si>
  <si>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</si>
  <si>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</si>
  <si>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</si>
  <si>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</si>
  <si>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</si>
  <si>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</si>
  <si>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</si>
  <si>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</si>
  <si>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</si>
  <si>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</si>
  <si>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</si>
  <si>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</si>
  <si>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</si>
  <si>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</si>
  <si>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</si>
  <si>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</si>
  <si>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</si>
  <si>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</si>
  <si>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</si>
  <si>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</si>
  <si>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</si>
  <si>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</si>
  <si>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</si>
  <si>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</si>
  <si>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</si>
  <si>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</si>
  <si>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</si>
  <si>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</si>
  <si>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</si>
  <si>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</si>
  <si>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</si>
  <si>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</si>
  <si>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</si>
  <si>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</si>
  <si>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</si>
  <si>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</si>
  <si>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</si>
  <si>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</si>
  <si>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</si>
  <si>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</si>
  <si>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</si>
  <si>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</si>
  <si>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</si>
  <si>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</si>
  <si>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</si>
  <si>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</si>
  <si>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</si>
  <si>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</si>
  <si>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</si>
  <si>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</si>
  <si>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</si>
  <si>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</si>
  <si>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</si>
  <si>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</si>
  <si>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</si>
  <si>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</si>
  <si>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</si>
  <si>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</si>
  <si>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</si>
  <si>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</si>
  <si>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</si>
  <si>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</si>
  <si>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</si>
  <si>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</si>
  <si>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</si>
  <si>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</si>
  <si>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</si>
  <si>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</si>
  <si>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</si>
  <si>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</si>
  <si>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</si>
  <si>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</si>
  <si>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</si>
  <si>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</si>
  <si>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</si>
  <si>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</si>
  <si>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</si>
  <si>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</si>
  <si>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</si>
  <si>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</si>
  <si>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</si>
  <si>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</si>
  <si>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</si>
  <si>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</si>
  <si>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</si>
  <si>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</si>
  <si>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</si>
  <si>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</si>
  <si>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</si>
  <si>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</si>
  <si>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</si>
  <si>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</si>
  <si>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</si>
  <si>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</si>
  <si>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</si>
  <si>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</si>
  <si>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</si>
  <si>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</si>
  <si>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</si>
  <si>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</si>
  <si>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</si>
  <si>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</si>
  <si>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</si>
  <si>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</si>
  <si>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</si>
  <si>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</si>
  <si>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</si>
  <si>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</si>
  <si>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</si>
  <si>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</si>
  <si>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</si>
  <si>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</si>
  <si>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</si>
  <si>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</si>
  <si>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</si>
  <si>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</si>
  <si>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</si>
  <si>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</si>
  <si>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</si>
  <si>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</si>
  <si>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</si>
  <si>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</si>
  <si>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</si>
  <si>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</si>
  <si>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</si>
  <si>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</si>
  <si>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</si>
  <si>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</si>
  <si>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</si>
  <si>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</si>
  <si>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</si>
  <si>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</si>
  <si>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</si>
  <si>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</si>
  <si>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</si>
  <si>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</si>
  <si>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</si>
  <si>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</si>
  <si>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</si>
  <si>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</si>
  <si>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</si>
  <si>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</si>
  <si>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</si>
  <si>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</si>
  <si>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</si>
  <si>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</si>
  <si>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</si>
  <si>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</si>
  <si>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</si>
  <si>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</si>
  <si>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</si>
  <si>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</si>
  <si>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</si>
  <si>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</si>
  <si>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</si>
  <si>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</si>
  <si>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</si>
  <si>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</si>
  <si>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</si>
  <si>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</si>
  <si>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</si>
  <si>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</si>
  <si>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</si>
  <si>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</si>
  <si>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</si>
  <si>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</si>
  <si>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</si>
  <si>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</si>
  <si>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</si>
  <si>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</si>
  <si>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</si>
  <si>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</si>
  <si>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</si>
  <si>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</si>
  <si>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</si>
  <si>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</si>
  <si>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</si>
  <si>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</si>
  <si>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</si>
  <si>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</si>
  <si>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</si>
  <si>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</si>
  <si>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</si>
  <si>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</si>
  <si>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</si>
  <si>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</si>
  <si>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</si>
  <si>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</si>
  <si>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</si>
  <si>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</si>
  <si>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</si>
  <si>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</si>
  <si>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</si>
  <si>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</si>
  <si>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</si>
  <si>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</si>
  <si>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</si>
  <si>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</si>
  <si>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</si>
  <si>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</si>
  <si>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</si>
  <si>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</si>
  <si>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</si>
  <si>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</si>
  <si>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</si>
  <si>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</si>
  <si>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</si>
  <si>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</si>
  <si>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</si>
  <si>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</si>
  <si>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</si>
  <si>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</si>
  <si>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</si>
  <si>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</si>
  <si>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</si>
  <si>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</si>
  <si>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</si>
  <si>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</si>
  <si>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</si>
  <si>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</si>
  <si>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</si>
  <si>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</si>
  <si>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</si>
  <si>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</si>
  <si>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</si>
  <si>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</si>
  <si>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</si>
  <si>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</si>
  <si>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</si>
  <si>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</si>
  <si>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</si>
  <si>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</si>
  <si>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</si>
  <si>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</si>
  <si>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</si>
  <si>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</si>
  <si>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</si>
  <si>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</si>
  <si>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</si>
  <si>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</si>
  <si>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</si>
  <si>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</si>
  <si>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</si>
  <si>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</si>
  <si>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</si>
  <si>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</si>
  <si>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</si>
  <si>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</si>
  <si>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</si>
  <si>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</si>
  <si>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</si>
  <si>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</si>
  <si>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</si>
  <si>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</si>
  <si>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</si>
  <si>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</si>
  <si>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</si>
  <si>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</si>
  <si>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</si>
  <si>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</si>
  <si>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</si>
  <si>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</si>
  <si>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</si>
  <si>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</si>
  <si>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</si>
  <si>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</si>
  <si>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</si>
  <si>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</si>
  <si>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</si>
  <si>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</si>
  <si>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</si>
  <si>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</si>
  <si>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</si>
  <si>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</si>
  <si>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</si>
  <si>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</si>
  <si>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</si>
  <si>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</si>
  <si>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</si>
  <si>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</si>
  <si>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</si>
  <si>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</si>
  <si>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</si>
  <si>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</si>
  <si>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</si>
  <si>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</si>
  <si>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</si>
  <si>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</si>
  <si>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</si>
  <si>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</si>
  <si>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</si>
  <si>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</si>
  <si>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</si>
  <si>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</si>
  <si>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</si>
  <si>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</si>
  <si>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</si>
  <si>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</si>
  <si>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</si>
  <si>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</si>
  <si>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</si>
  <si>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</si>
  <si>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</si>
  <si>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</si>
  <si>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</si>
  <si>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</si>
  <si>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</si>
  <si>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</si>
  <si>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</si>
  <si>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</si>
  <si>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</si>
  <si>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</si>
  <si>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</si>
  <si>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</si>
  <si>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</si>
  <si>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</si>
  <si>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</si>
  <si>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</si>
  <si>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</si>
  <si>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</si>
  <si>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</si>
  <si>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</si>
  <si>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</si>
  <si>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</si>
  <si>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</si>
  <si>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</si>
  <si>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</si>
  <si>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</si>
  <si>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</si>
  <si>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</si>
  <si>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</si>
  <si>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</si>
  <si>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</si>
  <si>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</si>
  <si>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</si>
  <si>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</si>
  <si>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</si>
  <si>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</si>
  <si>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</si>
  <si>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</si>
  <si>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</si>
  <si>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</si>
  <si>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</si>
  <si>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</si>
  <si>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</si>
  <si>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</si>
  <si>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</si>
  <si>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</si>
  <si>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</si>
  <si>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</si>
  <si>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</si>
  <si>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</si>
  <si>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</si>
  <si>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</si>
  <si>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</si>
  <si>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</si>
  <si>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</si>
  <si>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</si>
  <si>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</si>
  <si>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</si>
  <si>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</si>
  <si>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</si>
  <si>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</si>
  <si>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</si>
  <si>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</si>
  <si>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</si>
  <si>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</si>
  <si>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</si>
  <si>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</si>
  <si>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</si>
  <si>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</si>
  <si>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</si>
  <si>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</si>
  <si>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</si>
  <si>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</si>
  <si>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</si>
  <si>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</si>
  <si>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</si>
  <si>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</si>
  <si>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</si>
  <si>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</si>
  <si>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</si>
  <si>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</si>
  <si>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</si>
  <si>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</si>
  <si>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</si>
  <si>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</si>
  <si>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</si>
  <si>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</si>
  <si>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</si>
  <si>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</si>
  <si>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</si>
  <si>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</si>
  <si>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</si>
  <si>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</si>
  <si>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</si>
  <si>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</si>
  <si>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</si>
  <si>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</si>
  <si>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</si>
  <si>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</si>
  <si>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</si>
  <si>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</si>
  <si>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</si>
  <si>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</si>
  <si>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</si>
  <si>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</si>
  <si>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</si>
  <si>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</si>
  <si>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</si>
  <si>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</si>
  <si>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</si>
  <si>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</si>
  <si>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</si>
  <si>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</si>
  <si>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</si>
  <si>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</si>
  <si>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</si>
  <si>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</si>
  <si>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</si>
  <si>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</si>
  <si>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</si>
  <si>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</si>
  <si>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</si>
  <si>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</si>
  <si>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</si>
  <si>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</si>
  <si>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</si>
  <si>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</si>
  <si>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</si>
  <si>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</si>
  <si>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</si>
  <si>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</si>
  <si>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</si>
  <si>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</si>
  <si>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</si>
  <si>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</si>
  <si>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</si>
  <si>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</si>
  <si>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</si>
  <si>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</si>
  <si>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</si>
  <si>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</si>
  <si>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</si>
  <si>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</si>
  <si>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</si>
  <si>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</si>
  <si>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</si>
  <si>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</si>
  <si>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</si>
  <si>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</si>
  <si>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</si>
  <si>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</si>
  <si>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</si>
  <si>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</si>
  <si>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</si>
  <si>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</si>
  <si>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</si>
  <si>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</si>
  <si>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</si>
  <si>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</si>
  <si>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</si>
  <si>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</si>
  <si>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</si>
  <si>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</si>
  <si>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</si>
  <si>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</si>
  <si>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</si>
  <si>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</si>
  <si>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</si>
  <si>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</si>
  <si>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</si>
  <si>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</si>
  <si>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</si>
  <si>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</si>
  <si>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</si>
  <si>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</si>
  <si>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</si>
  <si>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</si>
  <si>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</si>
  <si>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</si>
  <si>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</si>
  <si>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</si>
  <si>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</si>
  <si>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</si>
  <si>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</si>
  <si>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</si>
  <si>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</si>
  <si>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</si>
  <si>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</si>
  <si>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</si>
  <si>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</si>
  <si>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</si>
  <si>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</si>
  <si>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</si>
  <si>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</si>
  <si>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</si>
  <si>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</si>
  <si>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</si>
  <si>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</si>
  <si>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</si>
  <si>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</si>
  <si>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</si>
  <si>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</si>
  <si>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</si>
  <si>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</si>
  <si>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</si>
  <si>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</si>
  <si>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</si>
  <si>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</si>
  <si>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</si>
  <si>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</si>
  <si>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</si>
  <si>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</si>
  <si>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</si>
  <si>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</si>
  <si>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</si>
  <si>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</si>
  <si>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</si>
  <si>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</si>
  <si>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</si>
  <si>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</si>
  <si>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</si>
  <si>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</si>
  <si>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</si>
  <si>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</si>
  <si>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</si>
  <si>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</si>
  <si>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</si>
  <si>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</si>
  <si>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</si>
  <si>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</si>
  <si>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</si>
  <si>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</si>
  <si>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</si>
  <si>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</si>
  <si>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</si>
  <si>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</si>
  <si>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</si>
  <si>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</si>
  <si>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</si>
  <si>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</si>
  <si>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</si>
  <si>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</si>
  <si>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</si>
  <si>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</si>
  <si>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</si>
  <si>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</si>
  <si>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</si>
  <si>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</si>
  <si>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</si>
  <si>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</si>
  <si>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</si>
  <si>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</si>
  <si>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</si>
  <si>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</si>
  <si>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</si>
  <si>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</si>
  <si>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</si>
  <si>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</si>
  <si>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</si>
  <si>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</si>
  <si>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</si>
  <si>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</si>
  <si>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</si>
  <si>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</si>
  <si>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</si>
  <si>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</si>
  <si>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</si>
  <si>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</si>
  <si>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</si>
  <si>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</si>
  <si>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</si>
  <si>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</si>
  <si>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</si>
  <si>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</si>
  <si>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</si>
  <si>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</si>
  <si>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</si>
  <si>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</si>
  <si>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</si>
  <si>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</si>
  <si>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</si>
  <si>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</si>
  <si>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</si>
  <si>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</si>
  <si>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</si>
  <si>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</si>
  <si>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</si>
  <si>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</si>
  <si>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</si>
  <si>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</si>
  <si>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</si>
  <si>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</si>
  <si>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</si>
  <si>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</si>
  <si>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</si>
  <si>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</si>
  <si>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</si>
  <si>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</si>
  <si>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</si>
  <si>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</si>
  <si>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</si>
  <si>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</si>
  <si>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</si>
  <si>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</si>
  <si>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</si>
  <si>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</si>
  <si>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</si>
  <si>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</si>
  <si>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</si>
  <si>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</si>
  <si>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</si>
  <si>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</si>
  <si>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</si>
  <si>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</si>
  <si>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</si>
  <si>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</si>
  <si>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</si>
  <si>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</si>
  <si>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</si>
  <si>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</si>
  <si>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</si>
  <si>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</si>
  <si>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</si>
  <si>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</si>
  <si>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</si>
  <si>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</si>
  <si>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</si>
  <si>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</si>
  <si>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</si>
  <si>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</si>
  <si>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</si>
  <si>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</si>
  <si>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</si>
  <si>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</si>
  <si>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</si>
  <si>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</si>
  <si>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</si>
  <si>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</si>
  <si>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</si>
  <si>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</si>
  <si>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</si>
  <si>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</si>
  <si>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</si>
  <si>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</si>
  <si>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</si>
  <si>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</si>
  <si>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</si>
  <si>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</si>
  <si>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</si>
  <si>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</si>
  <si>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</si>
  <si>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</si>
  <si>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</si>
  <si>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</si>
  <si>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</si>
  <si>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</si>
  <si>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</si>
  <si>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</si>
  <si>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</si>
  <si>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</si>
  <si>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</si>
  <si>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</si>
  <si>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</si>
  <si>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</si>
  <si>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</si>
  <si>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</si>
  <si>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</si>
  <si>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</si>
  <si>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</si>
  <si>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</si>
  <si>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</si>
  <si>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</si>
  <si>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</si>
  <si>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</si>
  <si>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</si>
  <si>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</si>
  <si>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</si>
  <si>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</si>
  <si>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</si>
  <si>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</si>
  <si>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</si>
  <si>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</si>
  <si>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</si>
  <si>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</si>
  <si>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</si>
  <si>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</si>
  <si>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</si>
  <si>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</si>
  <si>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</si>
  <si>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</si>
  <si>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</si>
  <si>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</si>
  <si>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</si>
  <si>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</si>
  <si>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</si>
  <si>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</si>
  <si>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</si>
  <si>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</si>
  <si>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</si>
  <si>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</si>
  <si>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</si>
  <si>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</si>
  <si>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</si>
  <si>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</si>
  <si>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</si>
  <si>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</si>
  <si>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</si>
  <si>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</si>
  <si>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</si>
  <si>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</si>
  <si>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</si>
  <si>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</si>
  <si>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</si>
  <si>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</si>
  <si>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</si>
  <si>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</si>
  <si>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</si>
  <si>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</si>
  <si>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</si>
  <si>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</si>
  <si>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</si>
  <si>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</si>
  <si>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</si>
  <si>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</si>
  <si>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</si>
  <si>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</si>
  <si>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</si>
  <si>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</si>
  <si>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</si>
  <si>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</si>
  <si>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</si>
  <si>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</si>
  <si>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</si>
  <si>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</si>
  <si>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</si>
  <si>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</si>
  <si>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</si>
  <si>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</si>
  <si>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</si>
  <si>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</si>
  <si>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</si>
  <si>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</si>
  <si>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</si>
  <si>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</si>
  <si>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</si>
  <si>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</si>
  <si>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</si>
  <si>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</si>
  <si>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</si>
  <si>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</si>
  <si>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</si>
  <si>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</si>
  <si>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</si>
  <si>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</si>
  <si>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</si>
  <si>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</si>
  <si>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</si>
  <si>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</si>
  <si>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</si>
  <si>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</si>
  <si>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</si>
  <si>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</si>
  <si>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</si>
  <si>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</si>
  <si>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</si>
  <si>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</si>
  <si>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</si>
  <si>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</si>
  <si>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</si>
  <si>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</si>
  <si>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</si>
  <si>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</si>
  <si>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</si>
  <si>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</si>
  <si>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</si>
  <si>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</si>
  <si>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</si>
  <si>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</si>
  <si>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</si>
  <si>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</si>
  <si>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</si>
  <si>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</si>
  <si>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</si>
  <si>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</si>
  <si>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</si>
  <si>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</si>
  <si>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</si>
  <si>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</si>
  <si>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</si>
  <si>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</si>
  <si>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</si>
  <si>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</si>
  <si>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</si>
  <si>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</si>
  <si>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</si>
  <si>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</si>
  <si>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</si>
  <si>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</si>
  <si>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</si>
  <si>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</si>
  <si>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</si>
  <si>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</si>
  <si>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</si>
  <si>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</si>
  <si>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</si>
  <si>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</si>
  <si>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</si>
  <si>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</si>
  <si>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</si>
  <si>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</si>
  <si>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</si>
  <si>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</si>
  <si>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</si>
  <si>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</si>
  <si>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</si>
  <si>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</si>
  <si>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</si>
  <si>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</si>
  <si>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</si>
  <si>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</si>
  <si>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</si>
  <si>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</si>
  <si>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</si>
  <si>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</si>
  <si>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</si>
  <si>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</si>
  <si>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</si>
  <si>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</si>
  <si>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</si>
  <si>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</si>
  <si>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</si>
  <si>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</si>
  <si>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</si>
  <si>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</si>
  <si>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</si>
  <si>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</si>
  <si>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</si>
  <si>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</si>
  <si>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</si>
  <si>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</si>
  <si>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</si>
  <si>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</si>
  <si>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</si>
  <si>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</si>
  <si>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</si>
  <si>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</si>
  <si>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</si>
  <si>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</si>
  <si>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</si>
  <si>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</si>
  <si>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</si>
  <si>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</si>
  <si>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</si>
  <si>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</si>
  <si>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</si>
  <si>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</si>
  <si>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</si>
  <si>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</si>
  <si>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</si>
  <si>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</si>
  <si>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</si>
  <si>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</si>
  <si>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</si>
  <si>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</si>
  <si>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</si>
  <si>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</si>
  <si>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</si>
  <si>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</si>
  <si>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</si>
  <si>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</si>
  <si>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</si>
  <si>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</si>
  <si>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</si>
  <si>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</si>
  <si>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</si>
  <si>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</si>
  <si>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</si>
  <si>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</si>
  <si>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</si>
  <si>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</si>
  <si>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</si>
  <si>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</si>
  <si>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</si>
  <si>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</si>
  <si>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</si>
  <si>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</si>
  <si>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</si>
  <si>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</si>
  <si>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</si>
  <si>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</si>
  <si>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</si>
  <si>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</si>
  <si>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</si>
  <si>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</si>
  <si>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</si>
  <si>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</si>
  <si>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</si>
  <si>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</si>
  <si>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</si>
  <si>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</si>
  <si>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</si>
  <si>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</si>
  <si>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</si>
  <si>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</si>
  <si>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</si>
  <si>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</si>
  <si>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</si>
  <si>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</si>
  <si>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</si>
  <si>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</si>
  <si>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</si>
  <si>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</si>
  <si>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</si>
  <si>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</si>
  <si>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</si>
  <si>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</si>
  <si>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</si>
  <si>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</si>
  <si>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</si>
  <si>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</si>
  <si>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</si>
  <si>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</si>
  <si>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</si>
  <si>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</si>
  <si>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</si>
  <si>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</si>
  <si>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</si>
  <si>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</si>
  <si>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</si>
  <si>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</si>
  <si>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</si>
  <si>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</si>
  <si>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</si>
  <si>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</si>
  <si>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</si>
  <si>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</si>
  <si>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</si>
  <si>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</si>
  <si>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</si>
  <si>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</si>
  <si>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</si>
  <si>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</si>
  <si>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</si>
  <si>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</si>
  <si>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</si>
  <si>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</si>
  <si>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</si>
  <si>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</si>
  <si>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</si>
  <si>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</si>
  <si>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</si>
  <si>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</si>
  <si>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</si>
  <si>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</si>
  <si>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</si>
  <si>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</si>
  <si>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</si>
  <si>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</si>
  <si>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</si>
  <si>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</si>
  <si>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</si>
  <si>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</si>
  <si>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</si>
  <si>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</si>
  <si>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</si>
  <si>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</si>
  <si>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</si>
  <si>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</si>
  <si>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</si>
  <si>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</si>
  <si>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</si>
  <si>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</si>
  <si>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</si>
  <si>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</si>
  <si>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</si>
  <si>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</si>
  <si>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</si>
  <si>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</si>
  <si>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</si>
  <si>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</si>
  <si>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</si>
  <si>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</si>
  <si>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</si>
  <si>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</si>
  <si>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</si>
  <si>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</si>
  <si>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</si>
  <si>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</si>
  <si>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</si>
  <si>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</si>
  <si>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</si>
  <si>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</si>
  <si>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</si>
  <si>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</si>
  <si>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</si>
  <si>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</si>
  <si>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</si>
  <si>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</si>
  <si>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</si>
  <si>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</si>
  <si>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</si>
  <si>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</si>
  <si>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</si>
  <si>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</si>
  <si>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</si>
  <si>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</si>
  <si>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</si>
  <si>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</si>
  <si>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</si>
  <si>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</si>
  <si>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</si>
  <si>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</si>
  <si>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</si>
  <si>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</si>
  <si>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</si>
  <si>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</si>
  <si>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</si>
  <si>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</si>
  <si>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</si>
  <si>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</si>
  <si>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</si>
  <si>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</si>
  <si>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</si>
  <si>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</si>
  <si>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</si>
  <si>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</si>
  <si>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</si>
  <si>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</si>
  <si>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</si>
  <si>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</si>
  <si>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</si>
  <si>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</si>
  <si>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</si>
  <si>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</si>
  <si>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</si>
  <si>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</si>
  <si>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</si>
  <si>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</si>
  <si>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</si>
  <si>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</si>
  <si>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</si>
  <si>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</si>
  <si>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</si>
  <si>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</si>
  <si>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</si>
  <si>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</si>
  <si>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</si>
  <si>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</si>
  <si>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</si>
  <si>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</si>
  <si>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</si>
  <si>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</si>
  <si>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</si>
  <si>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</si>
  <si>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</si>
  <si>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</si>
  <si>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</si>
  <si>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</si>
  <si>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</si>
  <si>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</si>
  <si>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</si>
  <si>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</si>
  <si>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</si>
  <si>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</si>
  <si>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</si>
  <si>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</si>
  <si>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</si>
  <si>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</si>
  <si>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</si>
  <si>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</si>
  <si>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</si>
  <si>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</si>
  <si>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</si>
  <si>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</si>
  <si>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</si>
  <si>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</si>
  <si>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</si>
  <si>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</si>
  <si>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</si>
  <si>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</si>
  <si>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</si>
  <si>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</si>
  <si>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</si>
  <si>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</si>
  <si>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</si>
  <si>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</si>
  <si>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</si>
  <si>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</si>
  <si>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</si>
  <si>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</si>
  <si>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</si>
  <si>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</si>
  <si>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</si>
  <si>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</si>
  <si>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</si>
  <si>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</si>
  <si>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</si>
  <si>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</si>
  <si>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</si>
  <si>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</si>
  <si>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</si>
  <si>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</si>
  <si>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</si>
  <si>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</si>
  <si>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</si>
  <si>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</si>
  <si>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</si>
  <si>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</si>
  <si>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</si>
  <si>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</si>
  <si>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</si>
  <si>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</si>
  <si>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</si>
  <si>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</si>
  <si>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</si>
  <si>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</si>
  <si>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</si>
  <si>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</si>
  <si>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</si>
  <si>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</si>
  <si>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</si>
  <si>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</si>
  <si>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</si>
  <si>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</si>
  <si>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</si>
  <si>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</si>
  <si>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</si>
  <si>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</si>
  <si>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</si>
  <si>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</si>
  <si>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</si>
  <si>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</si>
  <si>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</si>
  <si>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</si>
  <si>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</si>
  <si>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</si>
  <si>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</si>
  <si>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</si>
  <si>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</si>
  <si>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</si>
  <si>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</si>
  <si>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</si>
  <si>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</si>
  <si>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</si>
  <si>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</si>
  <si>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</si>
  <si>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</si>
  <si>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</si>
  <si>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</si>
  <si>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</si>
  <si>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</si>
  <si>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</si>
  <si>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</si>
  <si>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</si>
  <si>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</si>
  <si>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</si>
  <si>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</si>
  <si>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</si>
  <si>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</si>
  <si>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</si>
  <si>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</si>
  <si>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</si>
  <si>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</si>
  <si>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</si>
  <si>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</si>
  <si>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</si>
  <si>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</si>
  <si>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</si>
  <si>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</si>
  <si>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</si>
  <si>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</si>
  <si>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</si>
  <si>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</si>
  <si>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</si>
  <si>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</si>
  <si>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</si>
  <si>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</si>
  <si>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</si>
  <si>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</si>
  <si>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</si>
  <si>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</si>
  <si>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</si>
  <si>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</si>
  <si>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</si>
  <si>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</si>
  <si>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</si>
  <si>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</si>
  <si>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</si>
  <si>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</si>
  <si>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</si>
  <si>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</si>
  <si>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</si>
  <si>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</si>
  <si>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</si>
  <si>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</si>
  <si>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</si>
  <si>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</si>
  <si>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</si>
  <si>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</si>
  <si>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</si>
  <si>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</si>
  <si>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</si>
  <si>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</si>
  <si>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</si>
  <si>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</si>
  <si>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</si>
  <si>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</si>
  <si>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</si>
  <si>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</si>
  <si>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</si>
  <si>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</si>
  <si>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</si>
  <si>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</si>
  <si>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</si>
  <si>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</si>
  <si>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</si>
  <si>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</si>
  <si>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</si>
  <si>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</si>
  <si>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</si>
  <si>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</si>
  <si>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</si>
  <si>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</si>
  <si>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</si>
  <si>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</si>
  <si>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</si>
  <si>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</si>
  <si>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</si>
  <si>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</si>
  <si>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</si>
  <si>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</si>
  <si>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</si>
  <si>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</si>
  <si>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</si>
  <si>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</si>
  <si>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</si>
  <si>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</si>
  <si>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</si>
  <si>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</si>
  <si>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</si>
  <si>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</si>
  <si>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</si>
  <si>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</si>
  <si>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</si>
  <si>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</si>
  <si>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</si>
  <si>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</si>
  <si>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</si>
  <si>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</si>
  <si>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</si>
  <si>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</si>
  <si>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</si>
  <si>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</si>
  <si>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</si>
  <si>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</si>
  <si>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</si>
  <si>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</si>
  <si>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</si>
  <si>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</si>
  <si>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</si>
  <si>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</si>
  <si>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</si>
  <si>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</si>
  <si>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</si>
  <si>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</si>
  <si>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</si>
  <si>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</si>
  <si>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</si>
  <si>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</si>
  <si>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</si>
  <si>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</si>
  <si>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</si>
  <si>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</si>
  <si>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</si>
  <si>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</si>
  <si>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</si>
  <si>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</si>
  <si>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</si>
  <si>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</si>
  <si>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</si>
  <si>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</si>
  <si>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</si>
  <si>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</si>
  <si>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</si>
  <si>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</si>
  <si>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</si>
  <si>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</si>
  <si>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</si>
  <si>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</si>
  <si>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</si>
  <si>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</si>
  <si>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</si>
  <si>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</si>
  <si>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</si>
  <si>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</si>
  <si>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</si>
  <si>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</si>
  <si>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</si>
  <si>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</si>
  <si>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</si>
  <si>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</si>
  <si>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</si>
  <si>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</si>
  <si>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</si>
  <si>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</si>
  <si>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</si>
  <si>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</si>
  <si>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</si>
  <si>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</si>
  <si>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</si>
  <si>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</si>
  <si>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</si>
  <si>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</si>
  <si>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</si>
  <si>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</si>
  <si>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</si>
  <si>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</si>
  <si>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</si>
  <si>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</si>
  <si>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</si>
  <si>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</si>
  <si>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</si>
  <si>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</si>
  <si>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</si>
  <si>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</si>
  <si>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</si>
  <si>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</si>
  <si>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</si>
  <si>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</si>
  <si>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</si>
  <si>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</si>
  <si>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</si>
  <si>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</si>
  <si>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</si>
  <si>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</si>
  <si>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</si>
  <si>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</si>
  <si>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</si>
  <si>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</si>
  <si>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</si>
  <si>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</si>
  <si>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</si>
  <si>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</si>
  <si>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</si>
  <si>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</si>
  <si>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</si>
  <si>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</si>
  <si>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</si>
  <si>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</si>
  <si>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</si>
  <si>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</si>
  <si>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</si>
  <si>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</si>
  <si>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</si>
  <si>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</si>
  <si>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</si>
  <si>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</si>
  <si>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</si>
  <si>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</si>
  <si>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</si>
  <si>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</si>
  <si>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</si>
  <si>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</si>
  <si>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</si>
  <si>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</si>
  <si>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</si>
  <si>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</si>
  <si>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</si>
  <si>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</si>
  <si>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</si>
  <si>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</si>
  <si>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</si>
  <si>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</si>
  <si>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</si>
  <si>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</si>
  <si>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</si>
  <si>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</si>
  <si>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</si>
  <si>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</si>
  <si>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</si>
  <si>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</si>
  <si>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</si>
  <si>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</si>
  <si>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</si>
  <si>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</si>
  <si>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</si>
  <si>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</si>
  <si>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</si>
  <si>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</si>
  <si>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</si>
  <si>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</si>
  <si>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</si>
  <si>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</si>
  <si>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</si>
  <si>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</si>
  <si>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</si>
  <si>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</si>
  <si>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</si>
  <si>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</si>
  <si>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</si>
  <si>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</si>
  <si>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</si>
  <si>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</si>
  <si>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</si>
  <si>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</si>
  <si>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</si>
  <si>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</si>
  <si>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</si>
  <si>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</si>
  <si>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</si>
  <si>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</si>
  <si>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</si>
  <si>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</si>
  <si>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</si>
  <si>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</si>
  <si>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</si>
  <si>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</si>
  <si>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</si>
  <si>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</si>
  <si>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</si>
  <si>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</si>
  <si>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</si>
  <si>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</si>
  <si>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</si>
  <si>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</si>
  <si>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</si>
  <si>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</si>
  <si>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</si>
  <si>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</si>
  <si>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</si>
  <si>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</si>
  <si>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</si>
  <si>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</si>
  <si>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</si>
  <si>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</si>
  <si>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</si>
  <si>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</si>
  <si>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</si>
  <si>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</si>
  <si>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</si>
  <si>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</si>
  <si>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</si>
  <si>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</si>
  <si>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</si>
  <si>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</si>
  <si>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</si>
  <si>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</si>
  <si>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</si>
  <si>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</si>
  <si>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</si>
  <si>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</si>
  <si>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</si>
  <si>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</si>
  <si>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</si>
  <si>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</si>
  <si>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</si>
  <si>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</si>
  <si>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</si>
  <si>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</si>
  <si>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</si>
  <si>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</si>
  <si>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</si>
  <si>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</si>
  <si>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</si>
  <si>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</si>
  <si>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</si>
  <si>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</si>
  <si>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</si>
  <si>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</si>
  <si>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</si>
  <si>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</si>
  <si>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</si>
  <si>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</si>
  <si>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</si>
  <si>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</si>
  <si>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</si>
  <si>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</si>
  <si>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</si>
  <si>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</si>
  <si>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</si>
  <si>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</si>
  <si>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</si>
  <si>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</si>
  <si>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</si>
  <si>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</si>
  <si>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</si>
  <si>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</si>
  <si>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</si>
  <si>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</si>
  <si>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</si>
  <si>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</si>
  <si>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</si>
  <si>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</si>
  <si>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</si>
  <si>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</si>
  <si>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</si>
  <si>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</si>
  <si>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</si>
  <si>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</si>
  <si>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</si>
  <si>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</si>
  <si>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</si>
  <si>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</si>
  <si>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</si>
  <si>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</si>
  <si>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</si>
  <si>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</si>
  <si>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</si>
  <si>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</si>
  <si>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</si>
  <si>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</si>
  <si>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</si>
  <si>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</si>
  <si>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</si>
  <si>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</si>
  <si>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</si>
  <si>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</si>
  <si>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</si>
  <si>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</si>
  <si>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</si>
  <si>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</si>
  <si>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</si>
  <si>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</si>
  <si>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</si>
  <si>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</si>
  <si>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</si>
  <si>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</si>
  <si>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</si>
  <si>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</si>
  <si>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</si>
  <si>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</si>
  <si>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</si>
  <si>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</si>
  <si>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</si>
  <si>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</si>
  <si>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</si>
  <si>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</si>
  <si>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</si>
  <si>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</si>
  <si>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</si>
  <si>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</si>
  <si>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</si>
  <si>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</si>
  <si>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</si>
  <si>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</si>
  <si>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</si>
  <si>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</si>
  <si>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</si>
  <si>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</si>
  <si>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</si>
  <si>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</si>
  <si>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</si>
  <si>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</si>
  <si>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</si>
  <si>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</si>
  <si>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</si>
  <si>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</si>
  <si>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</si>
  <si>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</si>
  <si>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</si>
  <si>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</si>
  <si>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</si>
  <si>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</si>
  <si>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</si>
  <si>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</si>
  <si>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</si>
  <si>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</si>
  <si>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</si>
  <si>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</si>
  <si>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</si>
  <si>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</si>
  <si>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</si>
  <si>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</si>
  <si>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</si>
  <si>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</si>
  <si>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</si>
  <si>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</si>
  <si>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</si>
  <si>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</si>
  <si>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</si>
  <si>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</si>
  <si>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</si>
  <si>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</si>
  <si>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</si>
  <si>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</si>
  <si>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</si>
  <si>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</si>
  <si>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</si>
  <si>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</si>
  <si>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</si>
  <si>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</si>
  <si>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</si>
  <si>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</si>
  <si>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</si>
  <si>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</si>
  <si>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</si>
  <si>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</si>
  <si>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</si>
  <si>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</si>
  <si>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</si>
  <si>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</si>
  <si>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</si>
  <si>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</si>
  <si>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</si>
  <si>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</si>
  <si>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</si>
  <si>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</si>
  <si>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</si>
  <si>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</si>
  <si>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</si>
  <si>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</si>
  <si>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</si>
  <si>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</si>
  <si>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</si>
  <si>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</si>
  <si>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</si>
  <si>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</si>
  <si>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</si>
  <si>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</si>
  <si>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</si>
  <si>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</si>
  <si>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</si>
  <si>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</si>
  <si>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</si>
  <si>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</si>
  <si>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</si>
  <si>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</si>
  <si>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</si>
  <si>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</si>
  <si>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</si>
  <si>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</si>
  <si>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</si>
  <si>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</si>
  <si>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</si>
  <si>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</si>
  <si>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</si>
  <si>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</si>
  <si>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</si>
  <si>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</si>
  <si>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</si>
  <si>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</si>
  <si>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</si>
  <si>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</si>
  <si>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</si>
  <si>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</si>
  <si>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</si>
  <si>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</si>
  <si>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</si>
  <si>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</si>
  <si>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</si>
  <si>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</si>
  <si>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</si>
  <si>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</si>
  <si>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</si>
  <si>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</si>
  <si>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</si>
  <si>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</si>
  <si>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</si>
  <si>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</si>
  <si>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</si>
  <si>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</si>
  <si>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</si>
  <si>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</si>
  <si>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</si>
  <si>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</si>
  <si>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</si>
  <si>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</si>
  <si>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</si>
  <si>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</si>
  <si>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</si>
  <si>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</si>
  <si>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</si>
  <si>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</si>
  <si>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</si>
  <si>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</si>
  <si>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</si>
  <si>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</si>
  <si>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</si>
  <si>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</si>
  <si>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</si>
  <si>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</si>
  <si>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</si>
  <si>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</si>
  <si>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</si>
  <si>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</si>
  <si>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</si>
  <si>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</si>
  <si>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</si>
  <si>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</si>
  <si>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</si>
  <si>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</si>
  <si>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</si>
  <si>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</si>
  <si>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</si>
  <si>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</si>
  <si>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</si>
  <si>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</si>
  <si>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</si>
  <si>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</si>
  <si>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</si>
  <si>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</si>
  <si>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</si>
  <si>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</si>
  <si>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</si>
  <si>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</si>
  <si>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</si>
  <si>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</si>
  <si>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</si>
  <si>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</si>
  <si>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</si>
  <si>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</si>
  <si>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</si>
  <si>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</si>
  <si>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</si>
  <si>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</si>
  <si>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</si>
  <si>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</si>
  <si>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</si>
  <si>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</si>
  <si>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</si>
  <si>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</si>
  <si>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</si>
  <si>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</si>
  <si>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</si>
  <si>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</si>
  <si>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</si>
  <si>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</si>
  <si>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</si>
  <si>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</si>
  <si>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</si>
  <si>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</si>
  <si>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</si>
  <si>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</si>
  <si>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</si>
  <si>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</si>
  <si>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</si>
  <si>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</si>
  <si>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</si>
  <si>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</si>
  <si>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</si>
  <si>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</si>
  <si>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</si>
  <si>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</si>
  <si>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</si>
  <si>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</si>
  <si>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</si>
  <si>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</si>
  <si>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</si>
  <si>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</si>
  <si>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</si>
  <si>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</si>
  <si>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</si>
  <si>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</si>
  <si>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</si>
  <si>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</si>
  <si>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</si>
  <si>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</si>
  <si>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</si>
  <si>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</si>
  <si>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</si>
  <si>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</si>
  <si>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</si>
  <si>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</si>
  <si>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</si>
  <si>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</si>
  <si>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</si>
  <si>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</si>
  <si>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</si>
  <si>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</si>
  <si>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</si>
  <si>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</si>
  <si>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</si>
  <si>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</si>
  <si>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</si>
  <si>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</si>
  <si>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</si>
  <si>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</si>
  <si>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</si>
  <si>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</si>
  <si>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</si>
  <si>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</si>
  <si>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</si>
  <si>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</si>
  <si>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</si>
  <si>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</si>
  <si>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</si>
  <si>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</si>
  <si>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</si>
  <si>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</si>
  <si>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</si>
  <si>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</si>
  <si>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</si>
  <si>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</si>
  <si>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</si>
  <si>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</si>
  <si>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</si>
  <si>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</si>
  <si>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</si>
  <si>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</si>
  <si>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</si>
  <si>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</si>
  <si>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</si>
  <si>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</si>
  <si>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</si>
  <si>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</si>
  <si>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</si>
  <si>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</si>
  <si>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</si>
  <si>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</si>
  <si>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</si>
  <si>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</si>
  <si>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</si>
  <si>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</si>
  <si>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</si>
  <si>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</si>
  <si>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</si>
  <si>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</si>
  <si>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</si>
  <si>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</si>
  <si>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</si>
  <si>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</si>
  <si>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</si>
  <si>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</si>
  <si>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</si>
  <si>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</si>
  <si>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</si>
  <si>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</si>
  <si>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</si>
  <si>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</si>
  <si>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</si>
  <si>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</si>
  <si>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</si>
  <si>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</si>
  <si>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</si>
  <si>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</si>
  <si>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</si>
  <si>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</si>
  <si>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</si>
  <si>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</si>
  <si>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</si>
  <si>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</si>
  <si>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</si>
  <si>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</si>
  <si>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</si>
  <si>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</si>
  <si>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</si>
  <si>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</si>
  <si>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</si>
  <si>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</si>
  <si>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</si>
  <si>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</si>
  <si>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</si>
  <si>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</si>
  <si>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</si>
  <si>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</si>
  <si>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</si>
  <si>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</si>
  <si>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</si>
  <si>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</si>
  <si>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</si>
  <si>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</si>
  <si>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</si>
  <si>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</si>
  <si>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</si>
  <si>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</si>
  <si>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</si>
  <si>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</si>
  <si>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</si>
  <si>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</si>
  <si>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</si>
  <si>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</si>
  <si>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</si>
  <si>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</si>
  <si>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</si>
  <si>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</si>
  <si>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</si>
  <si>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</si>
  <si>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</si>
  <si>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</si>
  <si>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</si>
  <si>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</si>
  <si>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</si>
  <si>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</si>
  <si>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</si>
  <si>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</si>
  <si>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</si>
  <si>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</si>
  <si>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</si>
  <si>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</si>
  <si>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</si>
  <si>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</si>
  <si>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</si>
  <si>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</si>
  <si>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</si>
  <si>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</si>
  <si>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</si>
  <si>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</si>
  <si>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</si>
  <si>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</si>
  <si>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</si>
  <si>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</si>
  <si>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</si>
  <si>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</si>
  <si>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</si>
  <si>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</si>
  <si>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</si>
  <si>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</si>
  <si>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</si>
  <si>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</si>
  <si>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</si>
  <si>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</si>
  <si>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</si>
  <si>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</si>
  <si>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</si>
  <si>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</si>
  <si>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</si>
  <si>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</si>
  <si>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</si>
  <si>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</si>
  <si>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</si>
  <si>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</si>
  <si>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</si>
  <si>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</si>
  <si>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</si>
  <si>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</si>
  <si>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</si>
  <si>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</si>
  <si>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</si>
  <si>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</si>
  <si>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</si>
  <si>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</si>
  <si>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</si>
  <si>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</si>
  <si>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</si>
  <si>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</si>
  <si>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</si>
  <si>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</si>
  <si>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</si>
  <si>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</si>
  <si>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</si>
  <si>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</si>
  <si>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</si>
  <si>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</si>
  <si>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</si>
  <si>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</si>
  <si>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</si>
  <si>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</si>
  <si>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</si>
  <si>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</si>
  <si>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</si>
  <si>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</si>
  <si>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</si>
  <si>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</si>
  <si>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</si>
  <si>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</si>
  <si>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</si>
  <si>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</si>
  <si>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</si>
  <si>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</si>
  <si>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</si>
  <si>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</si>
  <si>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</si>
  <si>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</si>
  <si>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</si>
  <si>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</si>
  <si>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</si>
  <si>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</si>
  <si>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</si>
  <si>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</si>
  <si>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</si>
  <si>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</si>
  <si>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</si>
  <si>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</si>
  <si>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</si>
  <si>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</si>
  <si>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</si>
  <si>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</si>
  <si>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</si>
  <si>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</si>
  <si>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</si>
  <si>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</si>
  <si>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</si>
  <si>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</si>
  <si>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</si>
  <si>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</si>
  <si>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</si>
  <si>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</si>
  <si>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</si>
  <si>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</si>
  <si>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</si>
  <si>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</si>
  <si>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</si>
  <si>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</si>
  <si>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</si>
  <si>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</si>
  <si>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</si>
  <si>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</si>
  <si>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</si>
  <si>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</si>
  <si>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</si>
  <si>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</si>
  <si>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</si>
  <si>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</si>
  <si>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</si>
  <si>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</si>
  <si>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</si>
  <si>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</si>
  <si>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</si>
  <si>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</si>
  <si>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</si>
  <si>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</si>
  <si>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</si>
  <si>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</si>
  <si>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</si>
  <si>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</si>
  <si>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</si>
  <si>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</si>
  <si>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</si>
  <si>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</si>
  <si>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</si>
  <si>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</si>
  <si>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</si>
  <si>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</si>
  <si>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</si>
  <si>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</si>
  <si>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</si>
  <si>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</si>
  <si>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</si>
  <si>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</si>
  <si>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</si>
  <si>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</si>
  <si>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</si>
  <si>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</si>
  <si>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</si>
  <si>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</si>
  <si>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</si>
  <si>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</si>
  <si>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</si>
  <si>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</si>
  <si>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</si>
  <si>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</si>
  <si>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</si>
  <si>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</si>
  <si>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</si>
  <si>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</si>
  <si>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</si>
  <si>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</si>
  <si>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</si>
  <si>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</si>
  <si>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</si>
  <si>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</si>
  <si>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</si>
  <si>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</si>
  <si>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</si>
  <si>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</si>
  <si>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</si>
  <si>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</si>
  <si>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</si>
  <si>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</si>
  <si>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</si>
  <si>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</si>
  <si>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</si>
  <si>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</si>
  <si>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</si>
  <si>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</si>
  <si>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</si>
  <si>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</si>
  <si>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</si>
  <si>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</si>
  <si>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</si>
  <si>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</si>
  <si>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</si>
  <si>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</si>
  <si>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</si>
  <si>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</si>
  <si>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</si>
  <si>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</si>
  <si>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</si>
  <si>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</si>
  <si>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</si>
  <si>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</si>
  <si>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</si>
  <si>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</si>
  <si>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</si>
  <si>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</si>
  <si>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</si>
  <si>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</si>
  <si>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</si>
  <si>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</si>
  <si>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</si>
  <si>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</si>
  <si>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</si>
  <si>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</si>
  <si>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</si>
  <si>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</si>
  <si>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</si>
  <si>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</si>
  <si>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</si>
  <si>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</si>
  <si>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</si>
  <si>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</si>
  <si>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</si>
  <si>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</si>
  <si>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</si>
  <si>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</si>
  <si>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</si>
  <si>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</si>
  <si>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</si>
  <si>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</si>
  <si>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</si>
  <si>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</si>
  <si>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</si>
  <si>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</si>
  <si>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</si>
  <si>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</si>
  <si>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</si>
  <si>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</si>
  <si>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</si>
  <si>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</si>
  <si>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</si>
  <si>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</si>
  <si>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</si>
  <si>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</si>
  <si>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</si>
  <si>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</si>
  <si>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</si>
  <si>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</si>
  <si>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</si>
  <si>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</si>
  <si>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</si>
  <si>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</si>
  <si>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</si>
  <si>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</si>
  <si>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</si>
  <si>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</si>
  <si>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</si>
  <si>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</si>
  <si>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</si>
  <si>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</si>
  <si>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</si>
  <si>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</si>
  <si>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</si>
  <si>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</si>
  <si>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</si>
  <si>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</si>
  <si>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</si>
  <si>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</si>
  <si>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</si>
  <si>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</si>
  <si>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</si>
  <si>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</si>
  <si>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</si>
  <si>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</si>
  <si>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</si>
  <si>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</si>
  <si>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</si>
  <si>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</si>
  <si>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</si>
  <si>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</si>
  <si>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</si>
  <si>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</si>
  <si>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</si>
  <si>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</si>
  <si>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</si>
  <si>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</si>
  <si>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</si>
  <si>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</si>
  <si>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</si>
  <si>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</si>
  <si>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</si>
  <si>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</si>
  <si>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</si>
  <si>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</si>
  <si>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</si>
  <si>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</si>
  <si>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</si>
  <si>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</si>
  <si>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</si>
  <si>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</si>
  <si>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</si>
  <si>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</si>
  <si>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</si>
  <si>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</si>
  <si>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</si>
  <si>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</si>
  <si>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</si>
  <si>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</si>
  <si>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</si>
  <si>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</si>
  <si>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</si>
  <si>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</si>
  <si>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</si>
  <si>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</si>
  <si>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</si>
  <si>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</si>
  <si>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</si>
  <si>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</si>
  <si>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</si>
  <si>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</si>
  <si>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</si>
  <si>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</si>
  <si>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</si>
  <si>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</si>
  <si>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</si>
  <si>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</si>
  <si>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</si>
  <si>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</si>
  <si>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</si>
  <si>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</si>
  <si>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</si>
  <si>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</si>
  <si>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</si>
  <si>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</si>
  <si>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</si>
  <si>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</si>
  <si>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</si>
  <si>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</si>
  <si>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</si>
  <si>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</si>
  <si>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</si>
  <si>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</si>
  <si>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</si>
  <si>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</si>
  <si>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</si>
  <si>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</si>
  <si>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</si>
  <si>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</si>
  <si>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</si>
  <si>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</si>
  <si>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</si>
  <si>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</si>
  <si>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</si>
  <si>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</si>
  <si>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</si>
  <si>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</si>
  <si>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</si>
  <si>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</si>
  <si>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</si>
  <si>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</si>
  <si>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</si>
  <si>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</si>
  <si>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</si>
  <si>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</si>
  <si>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</si>
  <si>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</si>
  <si>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</si>
  <si>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</si>
  <si>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</si>
  <si>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</si>
  <si>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</si>
  <si>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</si>
  <si>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</si>
  <si>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</si>
  <si>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</si>
  <si>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</si>
  <si>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</si>
  <si>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</si>
  <si>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</si>
  <si>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</si>
  <si>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</si>
  <si>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</si>
  <si>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</si>
  <si>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</si>
  <si>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</si>
  <si>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</si>
  <si>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</si>
  <si>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</si>
  <si>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</si>
  <si>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</si>
  <si>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</si>
  <si>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</si>
  <si>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</si>
  <si>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</si>
  <si>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</si>
  <si>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</si>
  <si>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</si>
  <si>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</si>
  <si>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</si>
  <si>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</si>
  <si>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</si>
  <si>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</si>
  <si>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</si>
  <si>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</si>
  <si>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</si>
  <si>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</si>
  <si>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</si>
  <si>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</si>
  <si>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</si>
  <si>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</si>
  <si>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</si>
  <si>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</si>
  <si>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</si>
  <si>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</si>
  <si>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</si>
  <si>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</si>
  <si>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</si>
  <si>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</si>
  <si>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</si>
  <si>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</si>
  <si>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</si>
  <si>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</si>
  <si>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</si>
  <si>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</si>
  <si>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</si>
  <si>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</si>
  <si>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</si>
  <si>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</si>
  <si>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</si>
  <si>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</si>
  <si>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</si>
  <si>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</si>
  <si>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</si>
  <si>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</si>
  <si>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</si>
  <si>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</si>
  <si>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</si>
  <si>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</si>
  <si>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</si>
  <si>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</si>
  <si>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</si>
  <si>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</si>
  <si>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</si>
  <si>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</si>
  <si>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</si>
  <si>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</si>
  <si>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</si>
  <si>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</si>
  <si>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</si>
  <si>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</si>
  <si>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</si>
  <si>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</si>
  <si>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</si>
  <si>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</si>
  <si>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</si>
  <si>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</si>
  <si>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</si>
  <si>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</si>
  <si>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</si>
  <si>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</si>
  <si>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</si>
  <si>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</si>
  <si>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</si>
  <si>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</si>
  <si>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</si>
  <si>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</si>
  <si>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</si>
  <si>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</si>
  <si>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</si>
  <si>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</si>
  <si>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</si>
  <si>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</si>
  <si>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</si>
  <si>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</si>
  <si>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</si>
  <si>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</si>
  <si>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</si>
  <si>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</si>
  <si>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</si>
  <si>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</si>
  <si>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</si>
  <si>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</si>
  <si>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</si>
  <si>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</si>
  <si>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</si>
  <si>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</si>
  <si>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</si>
  <si>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</si>
  <si>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</si>
  <si>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</si>
  <si>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</si>
  <si>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</si>
  <si>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</si>
  <si>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</si>
  <si>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</si>
  <si>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</si>
  <si>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</si>
  <si>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</si>
  <si>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</si>
  <si>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</si>
  <si>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</si>
  <si>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</si>
  <si>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</si>
  <si>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</si>
  <si>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</si>
  <si>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</si>
  <si>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</si>
  <si>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</si>
  <si>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</si>
  <si>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</si>
  <si>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</si>
  <si>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</si>
  <si>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</si>
  <si>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</si>
  <si>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</si>
  <si>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</si>
  <si>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</si>
  <si>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</si>
  <si>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</si>
  <si>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</si>
  <si>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</si>
  <si>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</si>
  <si>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</si>
  <si>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</si>
  <si>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</si>
  <si>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</si>
  <si>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</si>
  <si>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</si>
  <si>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</si>
  <si>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</si>
  <si>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</si>
  <si>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</si>
  <si>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</si>
  <si>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</si>
  <si>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</si>
  <si>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</si>
  <si>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</si>
  <si>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</si>
  <si>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</si>
  <si>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</si>
  <si>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</si>
  <si>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</si>
  <si>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</si>
  <si>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</si>
  <si>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</si>
  <si>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</si>
  <si>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</si>
  <si>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</si>
  <si>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</si>
  <si>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</si>
  <si>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</si>
  <si>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</si>
  <si>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</si>
  <si>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</si>
  <si>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</si>
  <si>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</si>
  <si>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</si>
  <si>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</si>
  <si>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</si>
  <si>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</si>
  <si>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</si>
  <si>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</si>
  <si>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</si>
  <si>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</si>
  <si>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</si>
  <si>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</si>
  <si>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</si>
  <si>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</si>
  <si>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</si>
  <si>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</si>
  <si>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</si>
  <si>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</si>
  <si>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</si>
  <si>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</si>
  <si>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</si>
  <si>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</si>
  <si>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</si>
  <si>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</si>
  <si>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</si>
  <si>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</si>
  <si>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</si>
  <si>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</si>
  <si>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</si>
  <si>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</si>
  <si>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</si>
  <si>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</si>
  <si>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</si>
  <si>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</si>
  <si>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</si>
  <si>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</si>
  <si>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</si>
  <si>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</si>
  <si>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</si>
  <si>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</si>
  <si>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</si>
  <si>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</si>
  <si>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</si>
  <si>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</si>
  <si>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</si>
  <si>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</si>
  <si>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</si>
  <si>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</si>
  <si>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</si>
  <si>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</si>
  <si>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</si>
  <si>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</si>
  <si>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</si>
  <si>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</si>
  <si>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</si>
  <si>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</si>
  <si>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</si>
  <si>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</si>
  <si>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</si>
  <si>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</si>
  <si>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</si>
  <si>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</si>
  <si>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</si>
  <si>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</si>
  <si>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</si>
  <si>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</si>
  <si>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</si>
  <si>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</si>
  <si>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</si>
  <si>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</si>
  <si>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</si>
  <si>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</si>
  <si>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</si>
  <si>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</si>
  <si>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</si>
  <si>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</si>
  <si>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</si>
  <si>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</si>
  <si>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</si>
  <si>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</si>
  <si>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</si>
  <si>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</si>
  <si>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</si>
  <si>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</si>
  <si>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</si>
  <si>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</si>
  <si>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</si>
  <si>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</si>
  <si>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</si>
  <si>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</si>
  <si>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</si>
  <si>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</si>
  <si>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</si>
  <si>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</si>
  <si>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</si>
  <si>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</si>
  <si>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</si>
  <si>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</si>
  <si>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</si>
  <si>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</si>
  <si>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</si>
  <si>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</si>
  <si>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</si>
  <si>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</si>
  <si>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</si>
  <si>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</si>
  <si>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</si>
  <si>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</si>
  <si>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</si>
  <si>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</si>
  <si>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</si>
  <si>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</si>
  <si>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</si>
  <si>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</si>
  <si>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</si>
  <si>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</si>
  <si>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</si>
  <si>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</si>
  <si>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</si>
  <si>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</si>
  <si>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</si>
  <si>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</si>
  <si>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</si>
  <si>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</si>
  <si>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</si>
  <si>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</si>
  <si>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</si>
  <si>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</si>
  <si>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</si>
  <si>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</si>
  <si>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</si>
  <si>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</si>
  <si>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</si>
  <si>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</si>
  <si>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</si>
  <si>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</si>
  <si>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</si>
  <si>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</si>
  <si>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</si>
  <si>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</si>
  <si>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</si>
  <si>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</si>
  <si>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</si>
  <si>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</si>
  <si>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</si>
  <si>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</si>
  <si>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</si>
  <si>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</si>
  <si>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</si>
  <si>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</si>
  <si>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</si>
  <si>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</si>
  <si>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</si>
  <si>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</si>
  <si>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</si>
  <si>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</si>
  <si>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</si>
  <si>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</si>
  <si>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</si>
  <si>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</si>
  <si>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</si>
  <si>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</si>
  <si>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</si>
  <si>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</si>
  <si>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</si>
  <si>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</si>
  <si>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</si>
  <si>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</si>
  <si>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</si>
  <si>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</si>
  <si>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</si>
  <si>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</si>
  <si>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</si>
  <si>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</si>
  <si>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</si>
  <si>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</si>
  <si>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</si>
  <si>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</si>
  <si>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</si>
  <si>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</si>
  <si>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</si>
  <si>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</si>
  <si>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</si>
  <si>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</si>
  <si>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</si>
  <si>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</si>
  <si>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</si>
  <si>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</si>
  <si>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</si>
  <si>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</si>
  <si>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</si>
  <si>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</si>
  <si>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</si>
  <si>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</si>
  <si>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</si>
  <si>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</si>
  <si>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</si>
  <si>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</si>
  <si>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</si>
  <si>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</si>
  <si>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</si>
  <si>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</si>
  <si>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</si>
  <si>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</si>
  <si>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</si>
  <si>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</si>
  <si>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</si>
  <si>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</si>
  <si>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</si>
  <si>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</si>
  <si>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</si>
  <si>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</si>
  <si>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</si>
  <si>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</si>
  <si>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</si>
  <si>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</si>
  <si>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</si>
  <si>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</si>
  <si>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</si>
  <si>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</si>
  <si>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</si>
  <si>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</si>
  <si>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</si>
  <si>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</si>
  <si>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</si>
  <si>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</si>
  <si>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</si>
  <si>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</si>
  <si>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</si>
  <si>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</si>
  <si>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</si>
  <si>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</si>
  <si>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</si>
  <si>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</si>
  <si>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</si>
  <si>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</si>
  <si>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</si>
  <si>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</si>
  <si>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</si>
  <si>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</si>
  <si>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</si>
  <si>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</si>
  <si>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</si>
  <si>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</si>
  <si>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</si>
  <si>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</si>
  <si>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</si>
  <si>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</si>
  <si>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</si>
  <si>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</si>
  <si>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</si>
  <si>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</si>
  <si>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</si>
  <si>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</si>
  <si>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</si>
  <si>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</si>
  <si>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</si>
  <si>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</si>
  <si>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</si>
  <si>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</si>
  <si>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</si>
  <si>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</si>
  <si>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</si>
  <si>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</si>
  <si>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</si>
  <si>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</si>
  <si>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</si>
  <si>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</si>
  <si>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</si>
  <si>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</si>
  <si>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</si>
  <si>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</si>
  <si>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</si>
  <si>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</si>
  <si>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</si>
  <si>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</si>
  <si>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</si>
  <si>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</si>
  <si>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</si>
  <si>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</si>
  <si>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</si>
  <si>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</si>
  <si>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</si>
  <si>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</si>
  <si>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</si>
  <si>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</si>
  <si>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</si>
  <si>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</si>
  <si>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</si>
  <si>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</si>
  <si>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</si>
  <si>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</si>
  <si>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</si>
  <si>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</si>
  <si>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</si>
  <si>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</si>
  <si>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</si>
  <si>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</si>
  <si>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</si>
  <si>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</si>
  <si>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</si>
  <si>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</si>
  <si>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</si>
  <si>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</si>
  <si>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</si>
  <si>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</si>
  <si>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</si>
  <si>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</si>
  <si>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</si>
  <si>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</si>
  <si>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</si>
  <si>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</si>
  <si>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</si>
  <si>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</si>
  <si>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</si>
  <si>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</si>
  <si>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</si>
  <si>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</si>
  <si>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</si>
  <si>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</si>
  <si>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</si>
  <si>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</si>
  <si>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</si>
  <si>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</si>
  <si>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</si>
  <si>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</si>
  <si>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</si>
  <si>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</si>
  <si>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</si>
  <si>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</si>
  <si>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</si>
  <si>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</si>
  <si>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</si>
  <si>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</si>
  <si>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</si>
  <si>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</si>
  <si>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</si>
  <si>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</si>
  <si>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</si>
  <si>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</si>
  <si>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</si>
  <si>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</si>
  <si>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</si>
  <si>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</si>
  <si>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</si>
  <si>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</si>
  <si>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</si>
  <si>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</si>
  <si>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</si>
  <si>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</si>
  <si>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</si>
  <si>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</si>
  <si>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</si>
  <si>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</si>
  <si>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</si>
  <si>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</si>
  <si>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</si>
  <si>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</si>
  <si>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</si>
  <si>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</si>
  <si>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</si>
  <si>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</si>
  <si>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</si>
  <si>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</si>
  <si>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</si>
  <si>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</si>
  <si>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</si>
  <si>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</si>
  <si>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</si>
  <si>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</si>
  <si>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</si>
  <si>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</si>
  <si>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</si>
  <si>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</si>
  <si>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</si>
  <si>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</si>
  <si>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</si>
  <si>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</si>
  <si>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</si>
  <si>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</si>
  <si>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</si>
  <si>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</si>
  <si>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</si>
  <si>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</si>
  <si>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</si>
  <si>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</si>
  <si>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</si>
  <si>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</si>
  <si>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</si>
  <si>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</si>
  <si>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</si>
  <si>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</si>
  <si>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</si>
  <si>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</si>
  <si>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</si>
  <si>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</si>
  <si>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</si>
  <si>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</si>
  <si>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</si>
  <si>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</si>
  <si>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</si>
  <si>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</si>
  <si>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</si>
  <si>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</si>
  <si>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</si>
  <si>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</si>
  <si>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</si>
  <si>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</si>
  <si>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</si>
  <si>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</si>
  <si>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</si>
  <si>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</si>
  <si>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</si>
  <si>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</si>
  <si>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</si>
  <si>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</si>
  <si>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</si>
  <si>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</si>
  <si>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</si>
  <si>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</si>
  <si>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</si>
  <si>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</si>
  <si>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</si>
  <si>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</si>
  <si>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</si>
  <si>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</si>
  <si>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</si>
  <si>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</si>
  <si>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</si>
  <si>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</si>
  <si>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</si>
  <si>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</si>
  <si>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</si>
  <si>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</si>
  <si>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</si>
  <si>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</si>
  <si>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</si>
  <si>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</si>
  <si>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</si>
  <si>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</si>
  <si>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</si>
  <si>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</si>
  <si>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</si>
  <si>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</si>
  <si>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</si>
  <si>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</si>
  <si>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</si>
  <si>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</si>
  <si>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</si>
  <si>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</si>
  <si>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</si>
  <si>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</si>
  <si>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</si>
  <si>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</si>
  <si>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</si>
  <si>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</si>
  <si>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</si>
  <si>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</si>
  <si>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</si>
  <si>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</si>
  <si>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</si>
  <si>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</si>
  <si>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</si>
  <si>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</si>
  <si>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</si>
  <si>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</si>
  <si>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</si>
  <si>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</si>
  <si>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</si>
  <si>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</si>
  <si>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</si>
  <si>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</si>
  <si>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</si>
  <si>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</si>
  <si>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</si>
  <si>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</si>
  <si>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</si>
  <si>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</si>
  <si>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</si>
  <si>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</si>
  <si>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</si>
  <si>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</si>
  <si>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</si>
  <si>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</si>
  <si>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</si>
  <si>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</si>
  <si>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</si>
  <si>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</si>
  <si>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</si>
  <si>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</si>
  <si>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</si>
  <si>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</si>
  <si>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</si>
  <si>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</si>
  <si>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</si>
  <si>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</si>
  <si>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</si>
  <si>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</si>
  <si>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</si>
  <si>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</si>
  <si>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</si>
  <si>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</si>
  <si>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</si>
  <si>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</si>
  <si>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</si>
  <si>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</si>
  <si>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</si>
  <si>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</si>
  <si>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</si>
  <si>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</si>
  <si>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</si>
  <si>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</si>
  <si>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</si>
  <si>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</si>
  <si>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</si>
  <si>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</si>
  <si>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</si>
  <si>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</si>
  <si>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</si>
  <si>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</si>
  <si>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</si>
  <si>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</si>
  <si>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</si>
  <si>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</si>
  <si>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</si>
  <si>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</si>
  <si>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</si>
  <si>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</si>
  <si>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</si>
  <si>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</si>
  <si>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</si>
  <si>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</si>
  <si>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</si>
  <si>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</si>
  <si>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</si>
  <si>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</si>
  <si>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</si>
  <si>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</si>
  <si>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</si>
  <si>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</si>
  <si>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</si>
  <si>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</si>
  <si>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</si>
  <si>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</si>
  <si>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</si>
  <si>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</si>
  <si>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</si>
  <si>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</si>
  <si>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</si>
  <si>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</si>
  <si>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</si>
  <si>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</si>
  <si>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</si>
  <si>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</si>
  <si>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</si>
  <si>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</si>
  <si>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</si>
  <si>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</si>
  <si>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</si>
  <si>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</si>
  <si>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</si>
  <si>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</si>
  <si>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</si>
  <si>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</si>
  <si>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</si>
  <si>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</si>
  <si>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</si>
  <si>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</si>
  <si>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</si>
  <si>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</si>
  <si>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</si>
  <si>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</si>
  <si>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</si>
  <si>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</si>
  <si>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</si>
  <si>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</si>
  <si>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</si>
  <si>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</si>
  <si>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</si>
  <si>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</si>
  <si>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</si>
  <si>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</si>
  <si>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</si>
  <si>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</si>
  <si>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</si>
  <si>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</si>
  <si>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</si>
  <si>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</si>
  <si>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</si>
  <si>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</si>
  <si>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</si>
  <si>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</si>
  <si>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</si>
  <si>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</si>
  <si>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</si>
  <si>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</si>
  <si>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</si>
  <si>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</si>
  <si>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</si>
  <si>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</si>
  <si>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</si>
  <si>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</si>
  <si>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</si>
  <si>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</si>
  <si>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</si>
  <si>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</si>
  <si>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</si>
  <si>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</si>
  <si>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</si>
  <si>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</si>
  <si>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</si>
  <si>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</si>
  <si>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</si>
  <si>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</si>
  <si>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</si>
  <si>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</si>
  <si>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</si>
  <si>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</si>
  <si>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</si>
  <si>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</si>
  <si>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</si>
  <si>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</si>
  <si>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</si>
  <si>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</si>
  <si>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</si>
  <si>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</si>
  <si>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</si>
  <si>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</si>
  <si>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</si>
  <si>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</si>
  <si>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</si>
  <si>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</si>
  <si>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</si>
  <si>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</si>
  <si>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</si>
  <si>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</si>
  <si>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</si>
  <si>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</si>
  <si>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</si>
  <si>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</si>
  <si>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</si>
  <si>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</si>
  <si>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</si>
  <si>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</si>
  <si>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</si>
  <si>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</si>
  <si>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</si>
  <si>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</si>
  <si>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</si>
  <si>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</si>
  <si>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</si>
  <si>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</si>
  <si>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</si>
  <si>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</si>
  <si>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</si>
  <si>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</si>
  <si>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</si>
  <si>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</si>
  <si>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</si>
  <si>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</si>
  <si>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</si>
  <si>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</si>
  <si>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</si>
  <si>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</si>
  <si>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</si>
  <si>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</si>
  <si>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</si>
  <si>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</si>
  <si>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</si>
  <si>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</si>
  <si>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</si>
  <si>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</si>
  <si>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</si>
  <si>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</si>
  <si>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</si>
  <si>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</si>
  <si>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</si>
  <si>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</si>
  <si>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</si>
  <si>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</si>
  <si>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</si>
  <si>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</si>
  <si>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</si>
  <si>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</si>
  <si>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</si>
  <si>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</si>
  <si>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</si>
  <si>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</si>
  <si>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</si>
  <si>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</si>
  <si>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</si>
  <si>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</si>
  <si>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</si>
  <si>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</si>
  <si>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</si>
  <si>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</si>
  <si>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</si>
  <si>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</si>
  <si>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</si>
  <si>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</si>
  <si>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</si>
  <si>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</si>
  <si>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</si>
  <si>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</si>
  <si>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</si>
  <si>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</si>
  <si>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</si>
  <si>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</si>
  <si>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</si>
  <si>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</si>
  <si>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</si>
  <si>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</si>
  <si>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</si>
  <si>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</si>
  <si>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</si>
  <si>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</si>
  <si>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</si>
  <si>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</si>
  <si>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</si>
  <si>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</si>
  <si>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</si>
  <si>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</si>
  <si>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</si>
  <si>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</si>
  <si>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</si>
  <si>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</si>
  <si>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</si>
  <si>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</si>
  <si>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</si>
  <si>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</si>
  <si>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</si>
  <si>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</si>
  <si>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</si>
  <si>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</si>
  <si>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</si>
  <si>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</si>
  <si>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</si>
  <si>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</si>
  <si>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</si>
  <si>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</si>
  <si>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</si>
  <si>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</si>
  <si>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</si>
  <si>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</si>
  <si>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</si>
  <si>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</si>
  <si>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</si>
  <si>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</si>
  <si>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</si>
  <si>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</si>
  <si>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</si>
  <si>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</si>
  <si>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</si>
  <si>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</si>
  <si>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</si>
  <si>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</si>
  <si>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</si>
  <si>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</si>
  <si>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</si>
  <si>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</si>
  <si>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</si>
  <si>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</si>
  <si>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</si>
  <si>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</si>
  <si>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</si>
  <si>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</si>
  <si>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</si>
  <si>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</si>
  <si>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</si>
  <si>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</si>
  <si>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</si>
  <si>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</si>
  <si>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</si>
  <si>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</si>
  <si>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</si>
  <si>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</si>
  <si>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</si>
  <si>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</si>
  <si>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</si>
  <si>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</si>
  <si>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</si>
  <si>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</si>
  <si>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</si>
  <si>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</si>
  <si>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</si>
  <si>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</si>
  <si>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</si>
  <si>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</si>
  <si>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</si>
  <si>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</si>
  <si>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</si>
  <si>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</si>
  <si>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</si>
  <si>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</si>
  <si>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</si>
  <si>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</si>
  <si>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</si>
  <si>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</si>
  <si>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</si>
  <si>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</si>
  <si>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</si>
  <si>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</si>
  <si>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</si>
  <si>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</si>
  <si>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</si>
  <si>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</si>
  <si>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</si>
  <si>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</si>
  <si>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</si>
  <si>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</si>
  <si>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</si>
  <si>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</si>
  <si>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</si>
  <si>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</si>
  <si>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</si>
  <si>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</si>
  <si>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</si>
  <si>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</si>
  <si>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</si>
  <si>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</si>
  <si>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</si>
  <si>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</si>
  <si>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</si>
  <si>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</si>
  <si>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</si>
  <si>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</si>
  <si>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</si>
  <si>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</si>
  <si>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</si>
  <si>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</si>
  <si>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</si>
  <si>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</si>
  <si>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</si>
  <si>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</si>
  <si>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</si>
  <si>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</si>
  <si>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</si>
  <si>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</si>
  <si>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</si>
  <si>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</si>
  <si>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</si>
  <si>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</si>
  <si>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</si>
  <si>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</si>
  <si>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</si>
  <si>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</si>
  <si>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</si>
  <si>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</si>
  <si>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</si>
  <si>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</si>
  <si>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</si>
  <si>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</si>
  <si>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</si>
  <si>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</si>
  <si>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</si>
  <si>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</si>
  <si>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</si>
  <si>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</si>
  <si>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</si>
  <si>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</si>
  <si>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</si>
  <si>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</si>
  <si>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</si>
  <si>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</si>
  <si>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</si>
  <si>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</si>
  <si>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</si>
  <si>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</si>
  <si>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</si>
  <si>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</si>
  <si>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</si>
  <si>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</si>
  <si>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</si>
  <si>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</si>
  <si>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</si>
  <si>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</si>
  <si>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</si>
  <si>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</si>
  <si>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</si>
  <si>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</si>
  <si>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</si>
  <si>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</si>
  <si>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</si>
  <si>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</si>
  <si>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</si>
  <si>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</si>
  <si>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</si>
  <si>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</si>
  <si>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</si>
  <si>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</si>
  <si>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</si>
  <si>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</si>
  <si>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</si>
  <si>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</si>
  <si>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</si>
  <si>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</si>
  <si>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</si>
  <si>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</si>
  <si>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</si>
  <si>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</si>
  <si>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</si>
  <si>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</si>
  <si>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</si>
  <si>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</si>
  <si>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</si>
  <si>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</si>
  <si>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</si>
  <si>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</si>
  <si>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</si>
  <si>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</si>
  <si>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</si>
  <si>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</si>
  <si>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</si>
  <si>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</si>
  <si>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</si>
  <si>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</si>
  <si>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</si>
  <si>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</si>
  <si>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</si>
  <si>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</si>
  <si>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</si>
  <si>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</si>
  <si>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</si>
  <si>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</si>
  <si>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</si>
  <si>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</si>
  <si>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</si>
  <si>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</si>
  <si>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</si>
  <si>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</si>
  <si>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</si>
  <si>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</si>
  <si>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</si>
  <si>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</si>
  <si>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</si>
  <si>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</si>
  <si>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</si>
  <si>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</si>
  <si>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</si>
  <si>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</si>
  <si>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</si>
  <si>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</si>
  <si>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</si>
  <si>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</si>
  <si>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</si>
  <si>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</si>
  <si>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</si>
  <si>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</si>
  <si>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</si>
  <si>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</si>
  <si>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</si>
  <si>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</si>
  <si>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</si>
  <si>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</si>
  <si>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</si>
  <si>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</si>
  <si>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</si>
  <si>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</si>
  <si>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</si>
  <si>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</si>
  <si>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</si>
  <si>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</si>
  <si>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</si>
  <si>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</si>
  <si>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</si>
  <si>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</si>
  <si>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</si>
  <si>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</si>
  <si>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</si>
  <si>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</si>
  <si>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</si>
  <si>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</si>
  <si>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</si>
  <si>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</si>
  <si>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</si>
  <si>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</si>
  <si>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</si>
  <si>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</si>
  <si>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</si>
  <si>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</si>
  <si>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</si>
  <si>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</si>
  <si>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</si>
  <si>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</si>
  <si>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</si>
  <si>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</si>
  <si>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</si>
  <si>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</si>
  <si>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</si>
  <si>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</si>
  <si>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</si>
  <si>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</si>
  <si>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</si>
  <si>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</si>
  <si>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</si>
  <si>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</si>
  <si>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</si>
  <si>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</si>
  <si>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</si>
  <si>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</si>
  <si>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</si>
  <si>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</si>
  <si>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</si>
  <si>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</si>
  <si>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</si>
  <si>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</si>
  <si>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</si>
  <si>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</si>
  <si>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</si>
  <si>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</si>
  <si>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</si>
  <si>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</si>
  <si>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</si>
  <si>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</si>
  <si>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</si>
  <si>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</si>
  <si>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</si>
  <si>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</si>
  <si>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</si>
  <si>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</si>
  <si>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</si>
  <si>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</si>
  <si>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</si>
  <si>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</si>
  <si>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</si>
  <si>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</si>
  <si>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</si>
  <si>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</si>
  <si>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</si>
  <si>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</si>
  <si>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</si>
  <si>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</si>
  <si>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</si>
  <si>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</si>
  <si>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</si>
  <si>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</si>
  <si>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</si>
  <si>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</si>
  <si>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</si>
  <si>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</si>
  <si>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</si>
  <si>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</si>
  <si>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</si>
  <si>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</si>
  <si>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</si>
  <si>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</si>
  <si>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</si>
  <si>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</si>
  <si>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</si>
  <si>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</si>
  <si>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</si>
  <si>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</si>
  <si>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</si>
  <si>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</si>
  <si>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</si>
  <si>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</si>
  <si>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</si>
  <si>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</si>
  <si>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</si>
  <si>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</si>
  <si>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</si>
  <si>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</si>
  <si>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</si>
  <si>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</si>
  <si>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</si>
  <si>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</si>
  <si>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</si>
  <si>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</si>
  <si>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</si>
  <si>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</si>
  <si>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</si>
  <si>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</si>
  <si>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</si>
  <si>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</si>
  <si>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</si>
  <si>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</si>
  <si>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</si>
  <si>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</si>
  <si>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</si>
  <si>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</si>
  <si>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</si>
  <si>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</si>
  <si>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</si>
  <si>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</si>
  <si>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</si>
  <si>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</si>
  <si>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</si>
  <si>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</si>
  <si>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</si>
  <si>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</si>
  <si>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</si>
  <si>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</si>
  <si>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</si>
  <si>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</si>
  <si>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</si>
  <si>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</si>
  <si>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</si>
  <si>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</si>
  <si>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</si>
  <si>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</si>
  <si>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</si>
  <si>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</si>
  <si>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</si>
  <si>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</si>
  <si>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</si>
  <si>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</si>
  <si>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</si>
  <si>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</si>
  <si>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</si>
  <si>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</si>
  <si>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</si>
  <si>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</si>
  <si>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</si>
  <si>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</si>
  <si>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</si>
  <si>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</si>
  <si>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</si>
  <si>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</si>
  <si>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</si>
  <si>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</si>
  <si>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</si>
  <si>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</si>
  <si>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</si>
  <si>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</si>
  <si>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</si>
  <si>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</si>
  <si>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</si>
  <si>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</si>
  <si>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</si>
  <si>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</si>
  <si>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</si>
  <si>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</si>
  <si>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</si>
  <si>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</si>
  <si>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</si>
  <si>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</si>
  <si>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</si>
  <si>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</si>
  <si>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</si>
  <si>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</si>
  <si>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</si>
  <si>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</si>
  <si>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</si>
  <si>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</si>
  <si>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</si>
  <si>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</si>
  <si>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</si>
  <si>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</si>
  <si>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</si>
  <si>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</si>
  <si>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</si>
  <si>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</si>
  <si>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</si>
  <si>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</si>
  <si>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</si>
  <si>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</si>
  <si>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</si>
  <si>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</si>
  <si>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</si>
  <si>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</si>
  <si>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</si>
  <si>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</si>
  <si>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</si>
  <si>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</si>
  <si>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</si>
  <si>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</si>
  <si>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</si>
  <si>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</si>
  <si>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</si>
  <si>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</si>
  <si>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</si>
  <si>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</si>
  <si>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</si>
  <si>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</si>
  <si>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</si>
  <si>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</si>
  <si>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</si>
  <si>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</si>
  <si>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</si>
  <si>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</si>
  <si>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</si>
  <si>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</si>
  <si>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</si>
  <si>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</si>
  <si>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</si>
  <si>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</si>
  <si>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</si>
  <si>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</si>
  <si>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</si>
  <si>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</si>
  <si>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</si>
  <si>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</si>
  <si>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</si>
  <si>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</si>
  <si>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</si>
  <si>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</si>
  <si>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</si>
  <si>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</si>
  <si>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</si>
  <si>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</si>
  <si>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</si>
  <si>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</si>
  <si>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</si>
  <si>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</si>
  <si>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</si>
  <si>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</si>
  <si>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</si>
  <si>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</si>
  <si>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</si>
  <si>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</si>
  <si>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</si>
  <si>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</si>
  <si>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</si>
  <si>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</si>
  <si>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</si>
  <si>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</si>
  <si>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</si>
  <si>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</si>
  <si>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</si>
  <si>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</si>
  <si>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</si>
  <si>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</si>
  <si>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</si>
  <si>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</si>
  <si>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</si>
  <si>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</si>
  <si>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</si>
  <si>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</si>
  <si>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</si>
  <si>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</si>
  <si>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</si>
  <si>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</si>
  <si>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</si>
  <si>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</si>
  <si>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</si>
  <si>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</si>
  <si>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</si>
  <si>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</si>
  <si>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</si>
  <si>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</si>
  <si>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</si>
  <si>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</si>
  <si>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</si>
  <si>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</si>
  <si>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</si>
  <si>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</si>
  <si>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</si>
  <si>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</si>
  <si>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</si>
  <si>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</si>
  <si>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</si>
  <si>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</si>
  <si>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</si>
  <si>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</si>
  <si>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</si>
  <si>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</si>
  <si>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</si>
  <si>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</si>
  <si>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</si>
  <si>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</si>
  <si>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</si>
  <si>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</si>
  <si>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</si>
  <si>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</si>
  <si>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</si>
  <si>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</si>
  <si>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</si>
  <si>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</si>
  <si>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</si>
  <si>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</si>
  <si>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</si>
  <si>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</si>
  <si>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</si>
  <si>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</si>
  <si>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</si>
  <si>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</si>
  <si>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</si>
  <si>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</si>
  <si>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</si>
  <si>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</si>
  <si>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</si>
  <si>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</si>
  <si>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</si>
  <si>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</si>
  <si>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</si>
  <si>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</si>
  <si>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</si>
  <si>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</si>
  <si>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</si>
  <si>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</si>
  <si>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</si>
  <si>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</si>
  <si>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</si>
  <si>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</si>
  <si>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</si>
  <si>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</si>
  <si>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</si>
  <si>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</si>
  <si>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</si>
  <si>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</si>
  <si>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</si>
  <si>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</si>
  <si>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</si>
  <si>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</si>
  <si>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</si>
  <si>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</si>
  <si>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</si>
  <si>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</si>
  <si>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</si>
  <si>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</si>
  <si>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</si>
  <si>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</si>
  <si>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</si>
  <si>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</si>
  <si>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</si>
  <si>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</si>
  <si>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</si>
  <si>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</si>
  <si>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</si>
  <si>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</si>
  <si>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</si>
  <si>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</si>
  <si>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</si>
  <si>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</si>
  <si>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</si>
  <si>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</si>
  <si>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</si>
  <si>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</si>
  <si>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</si>
  <si>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</si>
  <si>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</si>
  <si>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</si>
  <si>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</si>
  <si>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</si>
  <si>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</si>
  <si>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</si>
  <si>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</si>
  <si>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</si>
  <si>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</si>
  <si>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</si>
  <si>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</si>
  <si>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</si>
  <si>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</si>
  <si>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</si>
  <si>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</si>
  <si>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</si>
  <si>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</si>
  <si>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</si>
  <si>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</si>
  <si>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</si>
  <si>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</si>
  <si>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</si>
  <si>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</si>
  <si>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</si>
  <si>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</si>
  <si>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</si>
  <si>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</si>
  <si>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</si>
  <si>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</si>
  <si>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</si>
  <si>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</si>
  <si>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</si>
  <si>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</si>
  <si>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</si>
  <si>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</si>
  <si>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</si>
  <si>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</si>
  <si>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</si>
  <si>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</si>
  <si>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</si>
  <si>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</si>
  <si>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</si>
  <si>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</si>
  <si>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</si>
  <si>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</si>
  <si>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</si>
  <si>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</si>
  <si>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</si>
  <si>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</si>
  <si>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</si>
  <si>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</si>
  <si>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</si>
  <si>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</si>
  <si>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</si>
  <si>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</si>
  <si>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</si>
  <si>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</si>
  <si>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</si>
  <si>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</si>
  <si>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</si>
  <si>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</si>
  <si>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</si>
  <si>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</si>
  <si>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</si>
  <si>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</si>
  <si>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</si>
  <si>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</si>
  <si>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</si>
  <si>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</si>
  <si>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</si>
  <si>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</si>
  <si>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</si>
  <si>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</si>
  <si>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</si>
  <si>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</si>
  <si>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</si>
  <si>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</si>
  <si>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</si>
  <si>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</si>
  <si>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</si>
  <si>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</si>
  <si>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</si>
  <si>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</si>
  <si>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</si>
  <si>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</si>
  <si>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</si>
  <si>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</si>
  <si>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</si>
  <si>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</si>
  <si>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</si>
  <si>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</si>
  <si>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</si>
  <si>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</si>
  <si>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</si>
  <si>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</si>
  <si>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</si>
  <si>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</si>
  <si>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</si>
  <si>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</si>
  <si>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</si>
  <si>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</si>
  <si>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</si>
  <si>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</si>
  <si>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</si>
  <si>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</si>
  <si>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</si>
  <si>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</si>
  <si>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</si>
  <si>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</si>
  <si>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</si>
  <si>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</si>
  <si>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</si>
  <si>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</si>
  <si>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</si>
  <si>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</si>
  <si>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</si>
  <si>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</si>
  <si>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</si>
  <si>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</si>
  <si>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</si>
  <si>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</si>
  <si>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</si>
  <si>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</si>
  <si>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</si>
  <si>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</si>
  <si>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</si>
  <si>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</si>
  <si>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</si>
  <si>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</si>
  <si>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</si>
  <si>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</si>
  <si>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</si>
  <si>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</si>
  <si>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</si>
  <si>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</si>
  <si>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</si>
  <si>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</si>
  <si>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</si>
  <si>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</si>
  <si>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</si>
  <si>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</si>
  <si>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</si>
  <si>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</si>
  <si>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</si>
  <si>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</si>
  <si>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</si>
  <si>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</si>
  <si>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</si>
  <si>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</si>
  <si>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</si>
  <si>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</si>
  <si>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</si>
  <si>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</si>
  <si>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</si>
  <si>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</si>
  <si>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</si>
  <si>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</si>
  <si>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</si>
  <si>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</si>
  <si>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</si>
  <si>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</si>
  <si>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</si>
  <si>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</si>
  <si>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</si>
  <si>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</si>
  <si>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</si>
  <si>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</si>
  <si>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</si>
  <si>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</si>
  <si>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</si>
  <si>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</si>
  <si>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</si>
  <si>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</si>
  <si>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</si>
  <si>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</si>
  <si>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</si>
  <si>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</si>
  <si>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</si>
  <si>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</si>
  <si>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</si>
  <si>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</si>
  <si>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</si>
  <si>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</si>
  <si>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</si>
  <si>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</si>
  <si>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</si>
  <si>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</si>
  <si>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</si>
  <si>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</si>
  <si>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</si>
  <si>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</si>
  <si>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</si>
  <si>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</si>
  <si>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</si>
  <si>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</si>
  <si>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</si>
  <si>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</si>
  <si>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</si>
  <si>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</si>
  <si>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</si>
  <si>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</si>
  <si>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</si>
  <si>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</si>
  <si>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</si>
  <si>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</si>
  <si>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</si>
  <si>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</si>
  <si>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</si>
  <si>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</si>
  <si>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</si>
  <si>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</si>
  <si>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</si>
  <si>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</si>
  <si>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</si>
  <si>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</si>
  <si>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</si>
  <si>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</si>
  <si>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</si>
  <si>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</si>
  <si>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</si>
  <si>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</si>
  <si>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</si>
  <si>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</si>
  <si>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</si>
  <si>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</si>
  <si>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</si>
  <si>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</si>
  <si>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</si>
  <si>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</si>
  <si>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</si>
  <si>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</si>
  <si>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</si>
  <si>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</si>
  <si>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</si>
  <si>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</si>
  <si>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</si>
  <si>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</si>
  <si>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</si>
  <si>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</si>
  <si>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</si>
  <si>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</si>
  <si>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</si>
  <si>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</si>
  <si>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</si>
  <si>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</si>
  <si>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</si>
  <si>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</si>
  <si>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</si>
  <si>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</si>
  <si>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</si>
  <si>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</si>
  <si>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</si>
  <si>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</si>
  <si>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</si>
  <si>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</si>
  <si>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</si>
  <si>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</si>
  <si>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</si>
  <si>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</si>
  <si>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</si>
  <si>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</si>
  <si>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</si>
  <si>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</si>
  <si>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</si>
  <si>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</si>
  <si>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</si>
  <si>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</si>
  <si>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</si>
  <si>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</si>
  <si>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</si>
  <si>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</si>
  <si>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</si>
  <si>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</si>
  <si>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</si>
  <si>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</si>
  <si>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</si>
  <si>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</si>
  <si>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</si>
  <si>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</si>
  <si>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</si>
  <si>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</si>
  <si>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</si>
  <si>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</si>
  <si>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</si>
  <si>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</si>
  <si>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</si>
  <si>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</si>
  <si>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</si>
  <si>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</si>
  <si>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</si>
  <si>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</si>
  <si>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</si>
  <si>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</si>
  <si>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</si>
  <si>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</si>
  <si>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</si>
  <si>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</si>
  <si>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</si>
  <si>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</si>
  <si>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</si>
  <si>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</si>
  <si>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</si>
  <si>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</si>
  <si>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</si>
  <si>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</si>
  <si>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</si>
  <si>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</si>
  <si>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</si>
  <si>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</si>
  <si>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</si>
  <si>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</si>
  <si>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</si>
  <si>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</si>
  <si>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</si>
  <si>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</si>
  <si>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</si>
  <si>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</si>
  <si>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</si>
  <si>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</si>
  <si>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</si>
  <si>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</si>
  <si>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</si>
  <si>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</si>
  <si>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</si>
  <si>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</si>
  <si>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</si>
  <si>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</si>
  <si>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</si>
  <si>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</si>
  <si>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</si>
  <si>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</si>
  <si>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</si>
  <si>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</si>
  <si>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</si>
  <si>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</si>
  <si>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</si>
  <si>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</si>
  <si>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</si>
  <si>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</si>
  <si>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</si>
  <si>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</si>
  <si>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</si>
  <si>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</si>
  <si>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</si>
  <si>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</si>
  <si>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</si>
  <si>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</si>
  <si>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</si>
  <si>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</si>
  <si>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</si>
  <si>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</si>
  <si>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</si>
  <si>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</si>
  <si>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</si>
  <si>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</si>
  <si>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</si>
  <si>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</si>
  <si>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</si>
  <si>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</si>
  <si>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</si>
  <si>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</si>
  <si>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</si>
  <si>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</si>
  <si>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</si>
  <si>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</si>
  <si>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</si>
  <si>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</si>
  <si>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</si>
  <si>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</si>
  <si>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</si>
  <si>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</si>
  <si>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</si>
  <si>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</si>
  <si>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</si>
  <si>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</si>
  <si>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</si>
  <si>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</si>
  <si>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</si>
  <si>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</si>
  <si>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</si>
  <si>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</si>
  <si>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</si>
  <si>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</si>
  <si>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</si>
  <si>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</si>
  <si>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</si>
  <si>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</si>
  <si>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</si>
  <si>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</si>
  <si>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</si>
  <si>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</si>
  <si>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</si>
  <si>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</si>
  <si>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</si>
  <si>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</si>
  <si>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</si>
  <si>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</si>
  <si>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</si>
  <si>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</si>
  <si>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</si>
  <si>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</si>
  <si>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</si>
  <si>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</si>
  <si>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</si>
  <si>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</si>
  <si>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</si>
  <si>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</si>
  <si>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</si>
  <si>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</si>
  <si>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</si>
  <si>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</si>
  <si>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</si>
  <si>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</si>
  <si>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</si>
  <si>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</si>
  <si>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</si>
  <si>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</si>
  <si>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</si>
  <si>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</si>
  <si>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</si>
  <si>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</si>
  <si>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</si>
  <si>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</si>
  <si>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</si>
  <si>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</si>
  <si>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</si>
  <si>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</si>
  <si>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</si>
  <si>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</si>
  <si>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</si>
  <si>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</si>
  <si>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</si>
  <si>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</si>
  <si>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</si>
  <si>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</si>
  <si>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</si>
  <si>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</si>
  <si>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</si>
  <si>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</si>
  <si>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</si>
  <si>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</si>
  <si>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</si>
  <si>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</si>
  <si>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</si>
  <si>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</si>
  <si>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</si>
  <si>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</si>
  <si>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</si>
  <si>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</si>
  <si>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</si>
  <si>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</si>
  <si>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</si>
  <si>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</si>
  <si>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</si>
  <si>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</si>
  <si>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</si>
  <si>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</si>
  <si>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</si>
  <si>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</si>
  <si>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</si>
  <si>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</si>
  <si>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</si>
  <si>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</si>
  <si>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</si>
  <si>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</si>
  <si>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</si>
  <si>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</si>
  <si>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</si>
  <si>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</si>
  <si>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</si>
  <si>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</si>
  <si>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</si>
  <si>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</si>
  <si>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</si>
  <si>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</si>
  <si>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</si>
  <si>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</si>
  <si>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</si>
  <si>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</si>
  <si>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</si>
  <si>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</si>
  <si>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</si>
  <si>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</si>
  <si>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</si>
  <si>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</si>
  <si>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</si>
  <si>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</si>
  <si>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</si>
  <si>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</si>
  <si>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</si>
  <si>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</si>
  <si>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</si>
  <si>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</si>
  <si>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</si>
  <si>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</si>
  <si>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</si>
  <si>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</si>
  <si>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</si>
  <si>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</si>
  <si>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</si>
  <si>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</si>
  <si>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</si>
  <si>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</si>
  <si>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</si>
  <si>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</si>
  <si>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</si>
  <si>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</si>
  <si>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</si>
  <si>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</si>
  <si>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</si>
  <si>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</si>
  <si>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</si>
  <si>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</si>
  <si>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</si>
  <si>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</si>
  <si>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</si>
  <si>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</si>
  <si>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</si>
  <si>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</si>
  <si>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</si>
  <si>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</si>
  <si>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</si>
  <si>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</si>
  <si>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</si>
  <si>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</si>
  <si>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</si>
  <si>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</si>
  <si>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</si>
  <si>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</si>
  <si>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</si>
  <si>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</si>
  <si>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</si>
  <si>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</si>
  <si>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</si>
  <si>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</si>
  <si>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</si>
  <si>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</si>
  <si>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</si>
  <si>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</si>
  <si>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</si>
  <si>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</si>
  <si>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</si>
  <si>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</si>
  <si>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</si>
  <si>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</si>
  <si>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</si>
  <si>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</si>
  <si>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</si>
  <si>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</si>
  <si>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</si>
  <si>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</si>
  <si>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</si>
  <si>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</si>
  <si>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</si>
  <si>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</si>
  <si>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</si>
  <si>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</si>
  <si>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</si>
  <si>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</si>
  <si>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</si>
  <si>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</si>
  <si>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</si>
  <si>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</si>
  <si>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</si>
  <si>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</si>
  <si>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</si>
  <si>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</si>
  <si>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</si>
  <si>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</si>
  <si>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</si>
  <si>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</si>
  <si>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</si>
  <si>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</si>
  <si>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</si>
  <si>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</si>
  <si>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</si>
  <si>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</si>
  <si>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</si>
  <si>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</si>
  <si>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</si>
  <si>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</si>
  <si>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</si>
  <si>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</si>
  <si>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</si>
  <si>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</si>
  <si>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</si>
  <si>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</si>
  <si>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</si>
  <si>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</si>
  <si>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</si>
  <si>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</si>
  <si>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</si>
  <si>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</si>
  <si>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</si>
  <si>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</si>
  <si>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</si>
  <si>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</si>
  <si>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</si>
  <si>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</si>
  <si>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</si>
  <si>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</si>
  <si>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</si>
  <si>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</si>
  <si>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</si>
  <si>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</si>
  <si>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</si>
  <si>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</si>
  <si>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</si>
  <si>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</si>
  <si>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</si>
  <si>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</si>
  <si>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</si>
  <si>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</si>
  <si>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</si>
  <si>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</si>
  <si>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</si>
  <si>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</si>
  <si>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</si>
  <si>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</si>
  <si>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</si>
  <si>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</si>
  <si>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</si>
  <si>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</si>
  <si>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</si>
  <si>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</si>
  <si>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</si>
  <si>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</si>
  <si>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</si>
  <si>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</si>
  <si>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</si>
  <si>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</si>
  <si>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</si>
  <si>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</si>
  <si>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</si>
  <si>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</si>
  <si>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</si>
  <si>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</si>
  <si>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</si>
  <si>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</si>
  <si>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</si>
  <si>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</si>
  <si>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</si>
  <si>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</si>
  <si>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</si>
  <si>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</si>
  <si>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</si>
  <si>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</si>
  <si>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</si>
  <si>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</si>
  <si>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</si>
  <si>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</si>
  <si>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</si>
  <si>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</si>
  <si>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</si>
  <si>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</si>
  <si>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</si>
  <si>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</si>
  <si>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</si>
  <si>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</si>
  <si>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</si>
  <si>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</si>
  <si>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</si>
  <si>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</si>
  <si>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</si>
  <si>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</si>
  <si>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</si>
  <si>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</si>
  <si>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</si>
  <si>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</si>
  <si>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</si>
  <si>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</si>
  <si>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</si>
  <si>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</si>
  <si>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</si>
  <si>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</si>
  <si>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</si>
  <si>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</si>
  <si>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</si>
  <si>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</si>
  <si>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</si>
  <si>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</si>
  <si>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</si>
  <si>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</si>
  <si>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</si>
  <si>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</si>
  <si>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</si>
  <si>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</si>
  <si>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</si>
  <si>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</si>
  <si>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</si>
  <si>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</si>
  <si>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</si>
  <si>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</si>
  <si>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</si>
  <si>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</si>
  <si>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</si>
  <si>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</si>
  <si>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</si>
  <si>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</si>
  <si>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</si>
  <si>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</si>
  <si>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</si>
  <si>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</si>
  <si>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</si>
  <si>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</si>
  <si>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</si>
  <si>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</si>
  <si>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</si>
  <si>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</si>
  <si>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</si>
  <si>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</si>
  <si>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</si>
  <si>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</si>
  <si>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</si>
  <si>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</si>
  <si>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</si>
  <si>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</si>
  <si>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</si>
  <si>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</si>
  <si>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</si>
  <si>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</si>
  <si>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</si>
  <si>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</si>
  <si>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</si>
  <si>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</si>
  <si>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</si>
  <si>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</si>
  <si>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</si>
  <si>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</si>
  <si>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</si>
  <si>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</si>
  <si>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</si>
  <si>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</si>
  <si>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</si>
  <si>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</si>
  <si>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</si>
  <si>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</si>
  <si>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</si>
  <si>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</si>
  <si>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</si>
  <si>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</si>
  <si>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</si>
  <si>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</si>
  <si>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</si>
  <si>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</si>
  <si>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</si>
  <si>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</si>
  <si>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</si>
  <si>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</si>
  <si>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</si>
  <si>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</si>
  <si>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</si>
  <si>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</si>
  <si>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</si>
  <si>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</si>
  <si>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</si>
  <si>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</si>
  <si>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</si>
  <si>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</si>
  <si>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</si>
  <si>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</si>
  <si>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</si>
  <si>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</si>
  <si>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</si>
  <si>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</si>
  <si>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</si>
  <si>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</si>
  <si>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</si>
  <si>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</si>
  <si>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</si>
  <si>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</si>
  <si>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</si>
  <si>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</si>
  <si>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</si>
  <si>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</si>
  <si>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</si>
  <si>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</si>
  <si>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</si>
  <si>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</si>
  <si>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</si>
  <si>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</si>
  <si>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</si>
  <si>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</si>
  <si>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</si>
  <si>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</si>
  <si>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</si>
  <si>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</si>
  <si>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</si>
  <si>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</si>
  <si>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</si>
  <si>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</si>
  <si>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</si>
  <si>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</si>
  <si>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</si>
  <si>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</si>
  <si>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</si>
  <si>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</si>
  <si>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</si>
  <si>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</si>
  <si>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</si>
  <si>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</si>
  <si>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</si>
  <si>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</si>
  <si>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</si>
  <si>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</si>
  <si>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</si>
  <si>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</si>
  <si>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</si>
  <si>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</si>
  <si>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</si>
  <si>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</si>
  <si>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</si>
  <si>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</si>
  <si>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</si>
  <si>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</si>
  <si>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</si>
  <si>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</si>
  <si>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</si>
  <si>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</si>
  <si>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</si>
  <si>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</si>
  <si>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</si>
  <si>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</si>
  <si>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</si>
  <si>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</si>
  <si>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</si>
  <si>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</si>
  <si>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</si>
  <si>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</si>
  <si>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</si>
  <si>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</si>
  <si>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</si>
  <si>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</si>
  <si>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</si>
  <si>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</si>
  <si>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</si>
  <si>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</si>
  <si>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</si>
  <si>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</si>
  <si>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</si>
  <si>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</si>
  <si>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</si>
  <si>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</si>
  <si>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</si>
  <si>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</si>
  <si>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</si>
  <si>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</si>
  <si>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</si>
  <si>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</si>
  <si>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</si>
  <si>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</si>
  <si>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</si>
  <si>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</si>
  <si>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</si>
  <si>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</si>
  <si>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</si>
  <si>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</si>
  <si>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</si>
  <si>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</si>
  <si>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</si>
  <si>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</si>
  <si>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</si>
  <si>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</si>
  <si>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</si>
  <si>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</si>
  <si>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</si>
  <si>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</si>
  <si>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</si>
  <si>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</si>
  <si>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</si>
  <si>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</si>
  <si>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</si>
  <si>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</si>
  <si>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</si>
  <si>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</si>
  <si>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</si>
  <si>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</si>
  <si>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</si>
  <si>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</si>
  <si>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</si>
  <si>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</si>
  <si>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</si>
  <si>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</si>
  <si>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</si>
  <si>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</si>
  <si>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</si>
  <si>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</si>
  <si>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</si>
  <si>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</si>
  <si>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</si>
  <si>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</si>
  <si>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</si>
  <si>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</si>
  <si>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</si>
  <si>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</si>
  <si>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</si>
  <si>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</si>
  <si>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</si>
  <si>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</si>
  <si>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</si>
  <si>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</si>
  <si>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</si>
  <si>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</si>
  <si>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</si>
  <si>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</si>
  <si>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</si>
  <si>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</si>
  <si>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</si>
  <si>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</si>
  <si>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</si>
  <si>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</si>
  <si>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</si>
  <si>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</si>
  <si>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</si>
  <si>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</si>
  <si>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</si>
  <si>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</si>
  <si>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</si>
  <si>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</si>
  <si>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</si>
  <si>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</si>
  <si>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</si>
  <si>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</si>
  <si>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</si>
  <si>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</si>
  <si>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</si>
  <si>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</si>
  <si>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</si>
  <si>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</si>
  <si>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</si>
  <si>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</si>
  <si>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</si>
  <si>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</si>
  <si>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</si>
  <si>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</si>
  <si>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</si>
  <si>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</si>
  <si>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</si>
  <si>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</si>
  <si>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</si>
  <si>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</si>
  <si>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</si>
  <si>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</si>
  <si>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</si>
  <si>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</si>
  <si>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</si>
  <si>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</si>
  <si>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</si>
  <si>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</si>
  <si>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</si>
  <si>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</si>
  <si>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</si>
  <si>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</si>
  <si>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</si>
  <si>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</si>
  <si>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</si>
  <si>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</si>
  <si>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</si>
  <si>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</si>
  <si>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</si>
  <si>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</si>
  <si>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</si>
  <si>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</si>
  <si>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</si>
  <si>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</si>
  <si>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</si>
  <si>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</si>
  <si>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</si>
  <si>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</si>
  <si>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</si>
  <si>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</si>
  <si>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</si>
  <si>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</si>
  <si>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</si>
  <si>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</si>
  <si>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</si>
  <si>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</si>
  <si>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</si>
  <si>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</si>
  <si>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</si>
  <si>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</si>
  <si>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</si>
  <si>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</si>
  <si>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</si>
  <si>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</si>
  <si>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</si>
  <si>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</si>
  <si>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</si>
  <si>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</si>
  <si>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</si>
  <si>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</si>
  <si>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</si>
  <si>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</si>
  <si>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</si>
  <si>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</si>
  <si>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</si>
  <si>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</si>
  <si>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</si>
  <si>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</si>
  <si>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</si>
  <si>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</si>
  <si>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</si>
  <si>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</si>
  <si>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</si>
  <si>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</si>
  <si>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</si>
  <si>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</si>
  <si>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</si>
  <si>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</si>
  <si>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</si>
  <si>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</si>
  <si>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</si>
  <si>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</si>
  <si>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</si>
  <si>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</si>
  <si>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</si>
  <si>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</si>
  <si>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</si>
  <si>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</si>
  <si>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</si>
  <si>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</si>
  <si>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</si>
  <si>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</si>
  <si>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</si>
  <si>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</si>
  <si>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</si>
  <si>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</si>
  <si>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</si>
  <si>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</si>
  <si>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</si>
  <si>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</si>
  <si>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</si>
  <si>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</si>
  <si>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</si>
  <si>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</si>
  <si>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</si>
  <si>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</si>
  <si>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</si>
  <si>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</si>
  <si>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</si>
  <si>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</si>
  <si>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</si>
  <si>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</si>
  <si>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</si>
  <si>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</si>
  <si>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</si>
  <si>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</si>
  <si>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</si>
  <si>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</si>
  <si>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</si>
  <si>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</si>
  <si>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</si>
  <si>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</si>
  <si>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</si>
  <si>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</si>
  <si>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</si>
  <si>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</si>
  <si>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</si>
  <si>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</si>
  <si>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</si>
  <si>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</si>
  <si>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</si>
  <si>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</si>
  <si>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</si>
  <si>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</si>
  <si>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</si>
  <si>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</si>
  <si>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</si>
  <si>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</si>
  <si>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</si>
  <si>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</si>
  <si>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</si>
  <si>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</si>
  <si>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</si>
  <si>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</si>
  <si>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</si>
  <si>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</si>
  <si>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</si>
  <si>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</si>
  <si>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</si>
  <si>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</si>
  <si>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</si>
  <si>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</si>
  <si>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</si>
  <si>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</si>
  <si>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</si>
  <si>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</si>
  <si>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</si>
  <si>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</si>
  <si>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</si>
  <si>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</si>
  <si>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</si>
  <si>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</si>
  <si>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</si>
  <si>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</si>
  <si>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</si>
  <si>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</si>
  <si>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</si>
  <si>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</si>
  <si>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</si>
  <si>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</si>
  <si>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</si>
  <si>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</si>
  <si>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</si>
  <si>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</si>
  <si>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</si>
  <si>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</si>
  <si>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</si>
  <si>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</si>
  <si>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</si>
  <si>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</si>
  <si>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</si>
  <si>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</si>
  <si>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</si>
  <si>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</si>
  <si>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</si>
  <si>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</si>
  <si>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</si>
  <si>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</si>
  <si>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</si>
  <si>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</si>
  <si>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</si>
  <si>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</si>
  <si>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</si>
  <si>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</si>
  <si>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</si>
  <si>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</si>
  <si>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</si>
  <si>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</si>
  <si>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</si>
  <si>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</si>
  <si>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</si>
  <si>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</si>
  <si>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</si>
  <si>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</si>
  <si>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</si>
  <si>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</si>
  <si>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</si>
  <si>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</si>
  <si>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</si>
  <si>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</si>
  <si>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</si>
  <si>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</si>
  <si>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</si>
  <si>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</si>
  <si>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</si>
  <si>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</si>
  <si>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</si>
  <si>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</si>
  <si>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</si>
  <si>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</si>
  <si>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</si>
  <si>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</si>
  <si>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</si>
  <si>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</si>
  <si>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</si>
  <si>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</si>
  <si>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</si>
  <si>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</si>
  <si>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</si>
  <si>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</si>
  <si>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</si>
  <si>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</si>
  <si>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</si>
  <si>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</si>
  <si>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</si>
  <si>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</si>
  <si>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</si>
  <si>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</si>
  <si>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</si>
  <si>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</si>
  <si>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</si>
  <si>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</si>
  <si>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</si>
  <si>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</si>
  <si>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</si>
  <si>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</si>
  <si>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</si>
  <si>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</si>
  <si>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</si>
  <si>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</si>
  <si>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</si>
  <si>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</si>
  <si>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</si>
  <si>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</si>
  <si>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</si>
  <si>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</si>
  <si>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</si>
  <si>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</si>
  <si>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</si>
  <si>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</si>
  <si>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</si>
  <si>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</si>
  <si>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</si>
  <si>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</si>
  <si>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</si>
  <si>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</si>
  <si>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</si>
  <si>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</si>
  <si>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</si>
  <si>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</si>
  <si>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</si>
  <si>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</si>
  <si>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</si>
  <si>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</si>
  <si>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</si>
  <si>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</si>
  <si>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</si>
  <si>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</si>
  <si>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</si>
  <si>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</si>
  <si>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</si>
  <si>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</si>
  <si>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</si>
  <si>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</si>
  <si>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</si>
  <si>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</si>
  <si>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</si>
  <si>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</si>
  <si>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</si>
  <si>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</si>
  <si>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</si>
  <si>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</si>
  <si>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</si>
  <si>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</si>
  <si>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</si>
  <si>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</si>
  <si>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</si>
  <si>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</si>
  <si>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</si>
  <si>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</si>
  <si>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</si>
  <si>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</si>
  <si>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</si>
  <si>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</si>
  <si>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</si>
  <si>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</si>
  <si>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</si>
  <si>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</si>
  <si>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</si>
  <si>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</si>
  <si>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</si>
  <si>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</si>
  <si>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</si>
  <si>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</si>
  <si>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</si>
  <si>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</si>
  <si>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</si>
  <si>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</si>
  <si>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</si>
  <si>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</si>
  <si>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</si>
  <si>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</si>
  <si>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</si>
  <si>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</si>
  <si>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</si>
  <si>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</si>
  <si>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</si>
  <si>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</si>
  <si>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</si>
  <si>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</si>
  <si>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</si>
  <si>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</si>
  <si>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</si>
  <si>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</si>
  <si>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</si>
  <si>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</si>
  <si>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</si>
  <si>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</si>
  <si>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</si>
  <si>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</si>
  <si>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</si>
  <si>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</si>
  <si>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</si>
  <si>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</si>
  <si>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</si>
  <si>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</si>
  <si>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</si>
  <si>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</si>
  <si>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</si>
  <si>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</si>
  <si>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</si>
  <si>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</si>
  <si>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</si>
  <si>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</si>
  <si>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</si>
  <si>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</si>
  <si>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</si>
  <si>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</si>
  <si>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</si>
  <si>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</si>
  <si>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</si>
  <si>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</si>
  <si>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</si>
  <si>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</si>
  <si>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</si>
  <si>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</si>
  <si>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</si>
  <si>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</si>
  <si>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</si>
  <si>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</si>
  <si>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</si>
  <si>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</si>
  <si>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</si>
  <si>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</si>
  <si>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</si>
  <si>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</si>
  <si>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</si>
  <si>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</si>
  <si>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</si>
  <si>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</si>
  <si>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</si>
  <si>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</si>
  <si>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</si>
  <si>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</si>
  <si>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</si>
  <si>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</si>
  <si>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</si>
  <si>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</si>
  <si>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</si>
  <si>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</si>
  <si>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</si>
  <si>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</si>
  <si>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</si>
  <si>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</si>
  <si>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</si>
  <si>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</si>
  <si>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</si>
  <si>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</si>
  <si>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</si>
  <si>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</si>
  <si>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</si>
  <si>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</si>
  <si>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</si>
  <si>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</si>
  <si>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</si>
  <si>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</si>
  <si>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</si>
  <si>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</si>
  <si>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</si>
  <si>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</si>
  <si>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</si>
  <si>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</si>
  <si>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</si>
  <si>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</si>
  <si>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</si>
  <si>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</si>
  <si>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</si>
  <si>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</si>
  <si>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</si>
  <si>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</si>
  <si>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</si>
  <si>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</si>
  <si>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</si>
  <si>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</si>
  <si>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</si>
  <si>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</si>
  <si>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</si>
  <si>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</si>
  <si>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</si>
  <si>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</si>
  <si>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</si>
  <si>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</si>
  <si>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</si>
  <si>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</si>
  <si>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</si>
  <si>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</si>
  <si>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</si>
  <si>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</si>
  <si>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</si>
  <si>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</si>
  <si>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</si>
  <si>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</si>
  <si>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</si>
  <si>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</si>
  <si>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</si>
  <si>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</si>
  <si>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</si>
  <si>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</si>
  <si>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</si>
  <si>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</si>
  <si>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</si>
  <si>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</si>
  <si>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</si>
  <si>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</si>
  <si>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</si>
  <si>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</si>
  <si>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</si>
  <si>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</si>
  <si>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</si>
  <si>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</si>
  <si>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</si>
  <si>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</si>
  <si>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</si>
  <si>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</si>
  <si>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</si>
  <si>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</si>
  <si>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</si>
  <si>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</si>
  <si>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</si>
  <si>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</si>
  <si>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</si>
  <si>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</si>
  <si>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</si>
  <si>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</si>
  <si>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</si>
  <si>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</si>
  <si>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</si>
  <si>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</si>
  <si>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</si>
  <si>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</si>
  <si>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</si>
  <si>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</si>
  <si>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</si>
  <si>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</si>
  <si>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</si>
  <si>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</si>
  <si>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</si>
  <si>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</si>
  <si>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</si>
  <si>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</si>
  <si>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</si>
  <si>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</si>
  <si>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</si>
  <si>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</si>
  <si>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</si>
  <si>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</si>
  <si>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</si>
  <si>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</si>
  <si>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</si>
  <si>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</si>
  <si>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</si>
  <si>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</si>
  <si>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</si>
  <si>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</si>
  <si>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</si>
  <si>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</si>
  <si>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</si>
  <si>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</si>
  <si>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</si>
  <si>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</si>
  <si>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</si>
  <si>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</si>
  <si>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</si>
  <si>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</si>
  <si>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</si>
  <si>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</si>
  <si>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</si>
  <si>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</si>
  <si>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</si>
  <si>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</si>
  <si>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</si>
  <si>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</si>
  <si>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</si>
  <si>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</si>
  <si>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</si>
  <si>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</si>
  <si>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</si>
  <si>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</si>
  <si>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</si>
  <si>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</si>
  <si>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</si>
  <si>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</si>
  <si>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</si>
  <si>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</si>
  <si>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</si>
  <si>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</si>
  <si>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</si>
  <si>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</si>
  <si>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</si>
  <si>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</si>
  <si>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</si>
  <si>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</si>
  <si>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</si>
  <si>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</si>
  <si>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</si>
  <si>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</si>
  <si>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</si>
  <si>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</si>
  <si>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</si>
  <si>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</si>
  <si>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</si>
  <si>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</si>
  <si>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</si>
  <si>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</si>
  <si>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</si>
  <si>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</si>
  <si>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</si>
  <si>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</si>
  <si>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</si>
  <si>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</si>
  <si>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</si>
  <si>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</si>
  <si>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</si>
  <si>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</si>
  <si>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</si>
  <si>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</si>
  <si>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</si>
  <si>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</si>
  <si>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</si>
  <si>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</si>
  <si>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</si>
  <si>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</si>
  <si>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</si>
  <si>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</si>
  <si>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</si>
  <si>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</si>
  <si>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</si>
  <si>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</si>
  <si>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</si>
  <si>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</si>
  <si>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</si>
  <si>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</si>
  <si>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</si>
  <si>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</si>
  <si>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</si>
  <si>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</si>
  <si>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</si>
  <si>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</si>
  <si>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</si>
  <si>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</si>
  <si>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</si>
  <si>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</si>
  <si>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</si>
  <si>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</si>
  <si>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</si>
  <si>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</si>
  <si>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</si>
  <si>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</si>
  <si>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</si>
  <si>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</si>
  <si>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</si>
  <si>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</si>
  <si>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</si>
  <si>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</si>
  <si>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</si>
  <si>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</si>
  <si>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</si>
  <si>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</si>
  <si>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</si>
  <si>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</si>
  <si>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</si>
  <si>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</si>
  <si>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</si>
  <si>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</si>
  <si>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</si>
  <si>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</si>
  <si>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</si>
  <si>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</si>
  <si>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</si>
  <si>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</si>
  <si>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</si>
  <si>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</si>
  <si>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</si>
  <si>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</si>
  <si>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</si>
  <si>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</si>
  <si>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</si>
  <si>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</si>
  <si>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</si>
  <si>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</si>
  <si>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</si>
  <si>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</si>
  <si>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</si>
  <si>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</si>
  <si>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</si>
  <si>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</si>
  <si>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</si>
  <si>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</si>
  <si>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</si>
  <si>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</si>
  <si>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</si>
  <si>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</si>
  <si>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</si>
  <si>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</si>
  <si>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</si>
  <si>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</si>
  <si>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</si>
  <si>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</si>
  <si>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</si>
  <si>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</si>
  <si>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</si>
  <si>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</si>
  <si>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</si>
  <si>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</si>
  <si>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</si>
  <si>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</si>
  <si>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</si>
  <si>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</si>
  <si>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</si>
  <si>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</si>
  <si>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</si>
  <si>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</si>
  <si>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</si>
  <si>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</si>
  <si>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</si>
  <si>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</si>
  <si>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</si>
  <si>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</si>
  <si>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</si>
  <si>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</si>
  <si>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</si>
  <si>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</si>
  <si>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</si>
  <si>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</si>
  <si>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</si>
  <si>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</si>
  <si>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</si>
  <si>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</si>
  <si>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</si>
  <si>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</si>
  <si>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</si>
  <si>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</si>
  <si>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</si>
  <si>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</si>
  <si>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</si>
  <si>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</si>
  <si>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</si>
  <si>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</si>
  <si>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</si>
  <si>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</si>
  <si>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</si>
  <si>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</si>
  <si>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</si>
  <si>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</si>
  <si>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</si>
  <si>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</si>
  <si>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</si>
  <si>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</si>
  <si>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</si>
  <si>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</si>
  <si>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</si>
  <si>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</si>
  <si>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</si>
  <si>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</si>
  <si>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</si>
  <si>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</si>
  <si>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</si>
  <si>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</si>
  <si>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</si>
  <si>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</si>
  <si>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</si>
  <si>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</si>
  <si>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</si>
  <si>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</si>
  <si>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</si>
  <si>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</si>
  <si>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</si>
  <si>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</si>
  <si>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</si>
  <si>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</si>
  <si>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</si>
  <si>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</si>
  <si>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</si>
  <si>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</si>
  <si>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</si>
  <si>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</si>
  <si>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</si>
  <si>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</si>
  <si>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</si>
  <si>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</si>
  <si>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</si>
  <si>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</si>
  <si>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</si>
  <si>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</si>
  <si>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</si>
  <si>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</si>
  <si>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</si>
  <si>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</si>
  <si>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</si>
  <si>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</si>
  <si>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</si>
  <si>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</si>
  <si>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</si>
  <si>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</si>
  <si>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</si>
  <si>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</si>
  <si>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</si>
  <si>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</si>
  <si>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</si>
  <si>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</si>
  <si>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</si>
  <si>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</si>
  <si>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</si>
  <si>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</si>
  <si>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</si>
  <si>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</si>
  <si>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</si>
  <si>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</si>
  <si>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</si>
  <si>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</si>
  <si>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</si>
  <si>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</si>
  <si>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</si>
  <si>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</si>
  <si>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</si>
  <si>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</si>
  <si>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</si>
  <si>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</si>
  <si>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</si>
  <si>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</si>
  <si>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</si>
  <si>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</si>
  <si>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</si>
  <si>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</si>
  <si>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</si>
  <si>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</si>
  <si>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</si>
  <si>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</si>
  <si>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</si>
  <si>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</si>
  <si>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</si>
  <si>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</si>
  <si>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</si>
  <si>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</si>
  <si>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</si>
  <si>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</si>
  <si>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</si>
  <si>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</si>
  <si>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</si>
  <si>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</si>
  <si>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</si>
  <si>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</si>
  <si>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</si>
  <si>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</si>
  <si>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</si>
  <si>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</si>
  <si>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</si>
  <si>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</si>
  <si>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</si>
  <si>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</si>
  <si>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</si>
  <si>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</si>
  <si>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</si>
  <si>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</si>
  <si>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</si>
  <si>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</si>
  <si>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</si>
  <si>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</si>
  <si>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</si>
  <si>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</si>
  <si>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</si>
  <si>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</si>
  <si>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</si>
  <si>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</si>
  <si>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</si>
  <si>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</si>
  <si>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</si>
  <si>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</si>
  <si>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</si>
  <si>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</si>
  <si>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</si>
  <si>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</si>
  <si>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</si>
  <si>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</si>
  <si>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</si>
  <si>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</si>
  <si>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</si>
  <si>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</si>
  <si>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</si>
  <si>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</si>
  <si>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</si>
  <si>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</si>
  <si>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</si>
  <si>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</si>
  <si>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</si>
  <si>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</si>
  <si>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</si>
  <si>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</si>
  <si>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</si>
  <si>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</si>
  <si>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</si>
  <si>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</si>
  <si>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</si>
  <si>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</si>
  <si>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</si>
  <si>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</si>
  <si>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</si>
  <si>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</si>
  <si>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</si>
  <si>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</si>
  <si>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</si>
  <si>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</si>
  <si>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</si>
  <si>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</si>
  <si>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</si>
  <si>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</si>
  <si>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</si>
  <si>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</si>
  <si>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</si>
  <si>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</si>
  <si>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</si>
  <si>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</si>
  <si>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</si>
  <si>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</si>
  <si>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</si>
  <si>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</si>
  <si>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</si>
  <si>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</si>
  <si>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</si>
  <si>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</si>
  <si>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</si>
  <si>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</si>
  <si>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</si>
  <si>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</si>
  <si>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</si>
  <si>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</si>
  <si>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</si>
  <si>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</si>
  <si>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</si>
  <si>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</si>
  <si>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</si>
  <si>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</si>
  <si>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</si>
  <si>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</si>
  <si>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</si>
  <si>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</si>
  <si>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</si>
  <si>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</si>
  <si>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</si>
  <si>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</si>
  <si>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</si>
  <si>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</si>
  <si>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</si>
  <si>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</si>
  <si>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</si>
  <si>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</si>
  <si>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</si>
  <si>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</si>
  <si>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</si>
  <si>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</si>
  <si>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</si>
  <si>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</si>
  <si>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</si>
  <si>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</si>
  <si>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</si>
  <si>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</si>
  <si>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</si>
  <si>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</si>
  <si>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</si>
  <si>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</si>
  <si>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</si>
  <si>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</si>
  <si>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</si>
  <si>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</si>
  <si>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</si>
  <si>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</si>
  <si>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</si>
  <si>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</si>
  <si>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</si>
  <si>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</si>
  <si>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</si>
  <si>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</si>
  <si>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</si>
  <si>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</si>
  <si>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</si>
  <si>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</si>
  <si>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</si>
  <si>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</si>
  <si>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</si>
  <si>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</si>
  <si>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</si>
  <si>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</si>
  <si>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</si>
  <si>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</si>
  <si>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</si>
  <si>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</si>
  <si>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</si>
  <si>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</si>
  <si>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</si>
  <si>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</si>
  <si>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</si>
  <si>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</si>
  <si>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</si>
  <si>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</si>
  <si>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</si>
  <si>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</si>
  <si>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</si>
  <si>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</si>
  <si>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</si>
  <si>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</si>
  <si>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</si>
  <si>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</si>
  <si>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</si>
  <si>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</si>
  <si>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</si>
  <si>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</si>
  <si>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</si>
  <si>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</si>
  <si>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</si>
  <si>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</si>
  <si>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</si>
  <si>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</si>
  <si>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</si>
  <si>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</si>
  <si>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</si>
  <si>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</si>
  <si>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</si>
  <si>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</si>
  <si>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</si>
  <si>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</si>
  <si>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</si>
  <si>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</si>
  <si>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</si>
  <si>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</si>
  <si>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</si>
  <si>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</si>
  <si>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</si>
  <si>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</si>
  <si>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</si>
  <si>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</si>
  <si>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</si>
  <si>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</si>
  <si>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</si>
  <si>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</si>
  <si>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</si>
  <si>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</si>
  <si>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</si>
  <si>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</si>
  <si>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</si>
  <si>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</si>
  <si>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</si>
  <si>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</si>
  <si>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</si>
  <si>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</si>
  <si>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</si>
  <si>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</si>
  <si>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</si>
  <si>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</si>
  <si>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</si>
  <si>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</si>
  <si>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</si>
  <si>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</si>
  <si>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</si>
  <si>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</si>
  <si>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</si>
  <si>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</si>
  <si>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</si>
  <si>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</si>
  <si>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</si>
  <si>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</si>
  <si>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</si>
  <si>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</si>
  <si>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</si>
  <si>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</si>
  <si>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</si>
  <si>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</si>
  <si>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</si>
  <si>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</si>
  <si>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</si>
  <si>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</si>
  <si>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</si>
  <si>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</si>
  <si>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</si>
  <si>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</si>
  <si>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</si>
  <si>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</si>
  <si>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</si>
  <si>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</si>
  <si>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</si>
  <si>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</si>
  <si>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</si>
  <si>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</si>
  <si>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</si>
  <si>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</si>
  <si>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</si>
  <si>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</si>
  <si>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</si>
  <si>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</si>
  <si>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</si>
  <si>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</si>
  <si>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</si>
  <si>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</si>
  <si>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</si>
  <si>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</si>
  <si>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</si>
  <si>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</si>
  <si>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</si>
  <si>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</si>
  <si>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</si>
  <si>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</si>
  <si>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</si>
  <si>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</si>
  <si>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</si>
  <si>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</si>
  <si>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</si>
  <si>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</si>
  <si>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</si>
  <si>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</si>
  <si>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</si>
  <si>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</si>
  <si>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</si>
  <si>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</si>
  <si>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</si>
  <si>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</si>
  <si>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</si>
  <si>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</si>
  <si>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</si>
  <si>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</si>
  <si>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</si>
  <si>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</si>
  <si>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</si>
  <si>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</si>
  <si>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</si>
  <si>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</si>
  <si>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</si>
  <si>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</si>
  <si>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</si>
  <si>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</si>
  <si>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</si>
  <si>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</si>
  <si>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</si>
  <si>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</si>
  <si>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</si>
  <si>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</si>
  <si>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</si>
  <si>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</si>
  <si>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</si>
  <si>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</si>
  <si>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</si>
  <si>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</si>
  <si>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</si>
  <si>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</si>
  <si>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</si>
  <si>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</si>
  <si>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</si>
  <si>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</si>
  <si>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</si>
  <si>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</si>
  <si>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</si>
  <si>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</si>
  <si>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</si>
  <si>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</si>
  <si>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</si>
  <si>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</si>
  <si>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</si>
  <si>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</si>
  <si>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</si>
  <si>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</si>
  <si>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</si>
  <si>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</si>
  <si>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</si>
  <si>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</si>
  <si>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</si>
  <si>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</si>
  <si>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</si>
  <si>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</si>
  <si>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</si>
  <si>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</si>
  <si>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</si>
  <si>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</si>
  <si>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</si>
  <si>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</si>
  <si>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</si>
  <si>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</si>
  <si>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</si>
  <si>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</si>
  <si>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</si>
  <si>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</si>
  <si>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</si>
  <si>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</si>
  <si>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</si>
  <si>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</si>
  <si>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</si>
  <si>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</si>
  <si>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</si>
  <si>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</si>
  <si>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</si>
  <si>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</si>
  <si>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</si>
  <si>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</si>
  <si>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</si>
  <si>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</si>
  <si>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</si>
  <si>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</si>
  <si>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</si>
  <si>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</si>
  <si>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</si>
  <si>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</si>
  <si>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</si>
  <si>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</si>
  <si>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</si>
  <si>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</si>
  <si>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</si>
  <si>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</si>
  <si>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</si>
  <si>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</si>
  <si>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</si>
  <si>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</si>
  <si>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</si>
  <si>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</si>
  <si>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</si>
  <si>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</si>
  <si>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</si>
  <si>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</si>
  <si>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</si>
  <si>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</si>
  <si>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</si>
  <si>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</si>
  <si>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</si>
  <si>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</si>
  <si>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</si>
  <si>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</si>
  <si>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</si>
  <si>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</si>
  <si>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</si>
  <si>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</si>
  <si>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</si>
  <si>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</si>
  <si>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</si>
  <si>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</si>
  <si>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</si>
  <si>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</si>
  <si>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</si>
  <si>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</si>
  <si>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</si>
  <si>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</si>
  <si>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</si>
  <si>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</si>
  <si>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</si>
  <si>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</si>
  <si>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</si>
  <si>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</si>
  <si>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</si>
  <si>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</si>
  <si>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</si>
  <si>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</si>
  <si>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</si>
  <si>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</si>
  <si>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</si>
  <si>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</si>
  <si>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</si>
  <si>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</si>
  <si>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</si>
  <si>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</si>
  <si>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</si>
  <si>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</si>
  <si>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</si>
  <si>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</si>
  <si>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</si>
  <si>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</si>
  <si>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</si>
  <si>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</si>
  <si>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</si>
  <si>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</si>
  <si>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</si>
  <si>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</si>
  <si>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</si>
  <si>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</si>
  <si>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</si>
  <si>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</si>
  <si>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</si>
  <si>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</si>
  <si>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</si>
  <si>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</si>
  <si>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</si>
  <si>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</si>
  <si>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</si>
  <si>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</si>
  <si>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</si>
  <si>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</si>
  <si>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</si>
  <si>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</si>
  <si>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</si>
  <si>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</si>
  <si>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</si>
  <si>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</si>
  <si>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</si>
  <si>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</si>
  <si>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</si>
  <si>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</si>
  <si>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</si>
  <si>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</si>
  <si>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</si>
  <si>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</si>
  <si>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</si>
  <si>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</si>
  <si>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</si>
  <si>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</si>
  <si>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</si>
  <si>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</si>
  <si>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</si>
  <si>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</si>
  <si>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</si>
  <si>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</si>
  <si>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</si>
  <si>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</si>
  <si>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</si>
  <si>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</si>
  <si>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</si>
  <si>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</si>
  <si>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</si>
  <si>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</si>
  <si>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</si>
  <si>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</si>
  <si>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</si>
  <si>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</si>
  <si>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</si>
  <si>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</si>
  <si>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</si>
  <si>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</si>
  <si>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</si>
  <si>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</si>
  <si>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</si>
  <si>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</si>
  <si>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</si>
  <si>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</si>
  <si>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</si>
  <si>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</si>
  <si>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</si>
  <si>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</si>
  <si>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</si>
  <si>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</si>
  <si>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</si>
  <si>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</si>
  <si>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</si>
  <si>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</si>
  <si>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</si>
  <si>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</si>
  <si>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</si>
  <si>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</si>
  <si>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</si>
  <si>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</si>
  <si>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</si>
  <si>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</si>
  <si>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</si>
  <si>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</si>
  <si>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</si>
  <si>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</si>
  <si>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</si>
  <si>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</si>
  <si>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</si>
  <si>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</si>
  <si>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</si>
  <si>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</si>
  <si>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</si>
  <si>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</si>
  <si>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</si>
  <si>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</si>
  <si>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</si>
  <si>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</si>
  <si>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</si>
  <si>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</si>
  <si>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</si>
  <si>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</si>
  <si>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</si>
  <si>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</si>
  <si>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</si>
  <si>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</si>
  <si>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</si>
  <si>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</si>
  <si>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</si>
  <si>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</si>
  <si>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</si>
  <si>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</si>
  <si>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</si>
  <si>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</si>
  <si>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</si>
  <si>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</si>
  <si>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</si>
  <si>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</si>
  <si>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</si>
  <si>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</si>
  <si>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</si>
  <si>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</si>
  <si>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</si>
  <si>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</si>
  <si>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</si>
  <si>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</si>
  <si>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</si>
  <si>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</si>
  <si>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</si>
  <si>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</si>
  <si>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</si>
  <si>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</si>
  <si>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</si>
  <si>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</si>
  <si>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</si>
  <si>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</si>
  <si>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</si>
  <si>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</si>
  <si>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</si>
  <si>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</si>
  <si>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</si>
  <si>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</si>
  <si>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</si>
  <si>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</si>
  <si>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</si>
  <si>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</si>
  <si>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</si>
  <si>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</si>
  <si>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</si>
  <si>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</si>
  <si>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</si>
  <si>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</si>
  <si>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</si>
  <si>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</si>
  <si>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</si>
  <si>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</si>
  <si>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</si>
  <si>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</si>
  <si>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</si>
  <si>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</si>
  <si>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</si>
  <si>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</si>
  <si>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</si>
  <si>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</si>
  <si>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</si>
  <si>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</si>
  <si>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</si>
  <si>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</si>
  <si>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</si>
  <si>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</si>
  <si>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</si>
  <si>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</si>
  <si>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</si>
  <si>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</si>
  <si>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</si>
  <si>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</si>
  <si>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</si>
  <si>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</si>
  <si>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</si>
  <si>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</si>
  <si>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</si>
  <si>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</si>
  <si>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</si>
  <si>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</si>
  <si>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</si>
  <si>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</si>
  <si>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</si>
  <si>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</si>
  <si>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</si>
  <si>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</si>
  <si>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</si>
  <si>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</si>
  <si>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</si>
  <si>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</si>
  <si>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</si>
  <si>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</si>
  <si>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</si>
  <si>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</si>
  <si>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</si>
  <si>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</si>
  <si>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</si>
  <si>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</si>
  <si>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</si>
  <si>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</si>
  <si>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</si>
  <si>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</si>
  <si>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</si>
  <si>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</si>
  <si>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</si>
  <si>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</si>
  <si>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</si>
  <si>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</si>
  <si>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</si>
  <si>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</si>
  <si>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</si>
  <si>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</si>
  <si>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</si>
  <si>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</si>
  <si>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</si>
  <si>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</si>
  <si>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</si>
  <si>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</si>
  <si>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</si>
  <si>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</si>
  <si>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</si>
  <si>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</si>
  <si>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</si>
  <si>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</si>
  <si>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</si>
  <si>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</si>
  <si>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</si>
  <si>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</si>
  <si>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</si>
  <si>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</si>
  <si>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</si>
  <si>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</si>
  <si>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</si>
  <si>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</si>
  <si>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</si>
  <si>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</si>
  <si>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</si>
  <si>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</si>
  <si>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</si>
  <si>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</si>
  <si>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</si>
  <si>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</si>
  <si>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</si>
  <si>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</si>
  <si>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</si>
  <si>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</si>
  <si>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</si>
  <si>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</si>
  <si>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</si>
  <si>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</si>
  <si>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</si>
  <si>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</si>
  <si>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</si>
  <si>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</si>
  <si>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</si>
  <si>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</si>
  <si>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</si>
  <si>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</si>
  <si>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</si>
  <si>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</si>
  <si>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</si>
  <si>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</si>
  <si>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</si>
  <si>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</si>
  <si>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</si>
  <si>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</si>
  <si>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</si>
  <si>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</si>
  <si>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</si>
  <si>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</si>
  <si>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</si>
  <si>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</si>
  <si>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</si>
  <si>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</si>
  <si>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</si>
  <si>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</si>
  <si>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</si>
  <si>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</si>
  <si>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</si>
  <si>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</si>
  <si>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</si>
  <si>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</si>
  <si>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</si>
  <si>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</si>
  <si>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</si>
  <si>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</si>
  <si>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</si>
  <si>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</si>
  <si>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</si>
  <si>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</si>
  <si>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</si>
  <si>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</si>
  <si>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</si>
  <si>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</si>
  <si>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</si>
  <si>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</si>
  <si>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</si>
  <si>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</si>
  <si>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</si>
  <si>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</si>
  <si>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</si>
  <si>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</si>
  <si>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</si>
  <si>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</si>
  <si>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</si>
  <si>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</si>
  <si>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</si>
  <si>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</si>
  <si>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</si>
  <si>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</si>
  <si>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</si>
  <si>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</si>
  <si>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</si>
  <si>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</si>
  <si>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</si>
  <si>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</si>
  <si>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</si>
  <si>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</si>
  <si>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</si>
  <si>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</si>
  <si>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</si>
  <si>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</si>
  <si>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</si>
  <si>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</si>
  <si>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</si>
  <si>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</si>
  <si>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</si>
  <si>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</si>
  <si>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</si>
  <si>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</si>
  <si>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</si>
  <si>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</si>
  <si>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</si>
  <si>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</si>
  <si>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</si>
  <si>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</si>
  <si>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</si>
  <si>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</si>
  <si>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</si>
  <si>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</si>
  <si>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</si>
  <si>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</si>
  <si>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</si>
  <si>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</si>
  <si>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</si>
  <si>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</si>
  <si>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</si>
  <si>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</si>
  <si>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</si>
  <si>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</si>
  <si>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</si>
  <si>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</si>
  <si>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</si>
  <si>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</si>
  <si>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</si>
  <si>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</si>
  <si>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</si>
  <si>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</si>
  <si>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</si>
  <si>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</si>
  <si>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</si>
  <si>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</si>
  <si>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</si>
  <si>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</si>
  <si>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</si>
  <si>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</si>
  <si>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</si>
  <si>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</si>
  <si>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</si>
  <si>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</si>
  <si>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</si>
  <si>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</si>
  <si>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</si>
  <si>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</si>
  <si>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</si>
  <si>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</si>
  <si>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</si>
  <si>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</si>
  <si>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</si>
  <si>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</si>
  <si>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</si>
  <si>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</si>
  <si>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</si>
  <si>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</si>
  <si>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</si>
  <si>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</si>
  <si>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</si>
  <si>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</si>
  <si>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</si>
  <si>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</si>
  <si>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</si>
  <si>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</si>
  <si>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</si>
  <si>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</si>
  <si>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</si>
  <si>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</si>
  <si>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</si>
  <si>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</si>
  <si>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</si>
  <si>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</si>
  <si>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</si>
  <si>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</si>
  <si>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</si>
  <si>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</si>
  <si>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</si>
  <si>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</si>
  <si>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</si>
  <si>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</si>
  <si>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</si>
  <si>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</si>
  <si>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</si>
  <si>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</si>
  <si>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</si>
  <si>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</si>
  <si>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</si>
  <si>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</si>
  <si>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</si>
  <si>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</si>
  <si>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</si>
  <si>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</si>
  <si>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</si>
  <si>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</si>
  <si>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</si>
  <si>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</si>
  <si>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</si>
  <si>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</si>
  <si>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</si>
  <si>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</si>
  <si>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</si>
  <si>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</si>
  <si>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</si>
  <si>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</si>
  <si>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</si>
  <si>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</si>
  <si>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</si>
  <si>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</si>
  <si>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</si>
  <si>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</si>
  <si>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</si>
  <si>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</si>
  <si>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</si>
  <si>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</si>
  <si>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</si>
  <si>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</si>
  <si>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</si>
  <si>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</si>
  <si>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</si>
  <si>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</si>
  <si>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</si>
  <si>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</si>
  <si>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</si>
  <si>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</si>
  <si>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</si>
  <si>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</si>
  <si>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</si>
  <si>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</si>
  <si>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</si>
  <si>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</si>
  <si>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</si>
  <si>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</si>
  <si>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</si>
  <si>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</si>
  <si>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</si>
  <si>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</si>
  <si>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</si>
  <si>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</si>
  <si>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</si>
  <si>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</si>
  <si>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</si>
  <si>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</si>
  <si>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</si>
  <si>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</si>
  <si>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</si>
  <si>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</si>
  <si>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</si>
  <si>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</si>
  <si>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</si>
  <si>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</si>
  <si>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</si>
  <si>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</si>
  <si>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</si>
  <si>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</si>
  <si>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</si>
  <si>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</si>
  <si>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</si>
  <si>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</si>
  <si>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</si>
  <si>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</si>
  <si>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</si>
  <si>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</si>
  <si>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</si>
  <si>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</si>
  <si>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</si>
  <si>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</si>
  <si>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</si>
  <si>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</si>
  <si>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</si>
  <si>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</si>
  <si>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</si>
  <si>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</si>
  <si>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</si>
  <si>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</si>
  <si>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</si>
  <si>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</si>
  <si>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</si>
  <si>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</si>
  <si>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</si>
  <si>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</si>
  <si>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</si>
  <si>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</si>
  <si>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</si>
  <si>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</si>
  <si>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</si>
  <si>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</si>
  <si>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</si>
  <si>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</si>
  <si>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</si>
  <si>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</si>
  <si>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</si>
  <si>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</si>
  <si>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</si>
  <si>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</si>
  <si>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</si>
  <si>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</si>
  <si>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</si>
  <si>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</si>
  <si>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</si>
  <si>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</si>
  <si>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</si>
  <si>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</si>
  <si>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</si>
  <si>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</si>
  <si>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</si>
  <si>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</si>
  <si>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</si>
  <si>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</si>
  <si>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</si>
  <si>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</si>
  <si>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</si>
  <si>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</si>
  <si>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</si>
  <si>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</si>
  <si>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</si>
  <si>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</si>
  <si>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</si>
  <si>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</si>
  <si>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</si>
  <si>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</si>
  <si>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</si>
  <si>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</si>
  <si>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</si>
  <si>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</si>
  <si>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</si>
  <si>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</si>
  <si>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</si>
  <si>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</si>
  <si>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</si>
  <si>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</si>
  <si>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</si>
  <si>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</si>
  <si>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</si>
  <si>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</si>
  <si>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</si>
  <si>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</si>
  <si>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</si>
  <si>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</si>
  <si>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</si>
  <si>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</si>
  <si>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</si>
  <si>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</si>
  <si>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</si>
  <si>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</si>
  <si>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</si>
  <si>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</si>
  <si>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</si>
  <si>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</si>
  <si>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</si>
  <si>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</si>
  <si>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</si>
  <si>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</si>
  <si>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</si>
  <si>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</si>
  <si>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</si>
  <si>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</si>
  <si>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</si>
  <si>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</si>
  <si>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</si>
  <si>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</si>
  <si>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</si>
  <si>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</si>
  <si>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</si>
  <si>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</si>
  <si>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</si>
  <si>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</si>
  <si>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</si>
  <si>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</si>
  <si>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</si>
  <si>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</si>
  <si>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</si>
  <si>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</si>
  <si>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</si>
  <si>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</si>
  <si>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</si>
  <si>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</si>
  <si>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</si>
  <si>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</si>
  <si>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</si>
  <si>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</si>
  <si>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</si>
  <si>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</si>
  <si>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</si>
  <si>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</si>
  <si>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</si>
  <si>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</si>
  <si>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</si>
  <si>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</si>
  <si>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</si>
  <si>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</si>
  <si>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</si>
  <si>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</si>
  <si>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</si>
  <si>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</si>
  <si>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</si>
  <si>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</si>
  <si>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</si>
  <si>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</si>
  <si>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</si>
  <si>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</si>
  <si>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</si>
  <si>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</si>
  <si>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</si>
  <si>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</si>
  <si>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</si>
  <si>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</si>
  <si>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</si>
  <si>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</si>
  <si>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</si>
  <si>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</si>
  <si>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</si>
  <si>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</si>
  <si>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</si>
  <si>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</si>
  <si>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</si>
  <si>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</si>
  <si>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</si>
  <si>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</si>
  <si>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</si>
  <si>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</si>
  <si>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</si>
  <si>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</si>
  <si>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</si>
  <si>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</si>
  <si>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</si>
  <si>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</si>
  <si>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</si>
  <si>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</si>
  <si>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</si>
  <si>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</si>
  <si>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</si>
  <si>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</si>
  <si>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</si>
  <si>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</si>
  <si>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</si>
  <si>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</si>
  <si>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</si>
  <si>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</si>
  <si>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</si>
  <si>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</si>
  <si>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</si>
  <si>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</si>
  <si>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</si>
  <si>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</si>
  <si>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</si>
  <si>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</si>
  <si>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</si>
  <si>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</si>
  <si>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</si>
  <si>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</si>
  <si>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</si>
  <si>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</si>
  <si>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</si>
  <si>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</si>
  <si>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</si>
  <si>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</si>
  <si>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</si>
  <si>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</si>
  <si>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</si>
  <si>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</si>
  <si>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</si>
  <si>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</si>
  <si>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</si>
  <si>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</si>
  <si>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</si>
  <si>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</si>
  <si>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</si>
  <si>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</si>
  <si>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</si>
  <si>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</si>
  <si>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</si>
  <si>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</si>
  <si>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</si>
  <si>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</si>
  <si>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</si>
  <si>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</si>
  <si>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</si>
  <si>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</si>
  <si>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</si>
  <si>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</si>
  <si>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</si>
  <si>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</si>
  <si>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</si>
  <si>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</si>
  <si>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</si>
  <si>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</si>
  <si>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</si>
  <si>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</si>
  <si>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</si>
  <si>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</si>
  <si>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</si>
  <si>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</si>
  <si>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</si>
  <si>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</si>
  <si>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</si>
  <si>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</si>
  <si>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</si>
  <si>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</si>
  <si>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</si>
  <si>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</si>
  <si>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</si>
  <si>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</si>
  <si>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</si>
  <si>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</si>
  <si>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</si>
  <si>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</si>
  <si>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</si>
  <si>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</si>
  <si>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</si>
  <si>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</si>
  <si>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</si>
  <si>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</si>
  <si>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</si>
  <si>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</si>
  <si>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</si>
  <si>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</si>
  <si>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</si>
  <si>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</si>
  <si>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</si>
  <si>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</si>
  <si>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</si>
  <si>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</si>
  <si>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</si>
  <si>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</si>
  <si>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</si>
  <si>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</si>
  <si>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</si>
  <si>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</si>
  <si>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</si>
  <si>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</si>
  <si>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</si>
  <si>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</si>
  <si>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</si>
  <si>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</si>
  <si>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</si>
  <si>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</si>
  <si>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</si>
  <si>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</si>
  <si>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</si>
  <si>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</si>
  <si>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</si>
  <si>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</si>
  <si>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</si>
  <si>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</si>
  <si>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</si>
  <si>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</si>
  <si>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</si>
  <si>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</si>
  <si>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</si>
  <si>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</si>
  <si>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</si>
  <si>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</si>
  <si>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</si>
  <si>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</si>
  <si>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</si>
  <si>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</si>
  <si>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</si>
  <si>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</si>
  <si>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</si>
  <si>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</si>
  <si>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</si>
  <si>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</si>
  <si>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</si>
  <si>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</si>
  <si>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</si>
  <si>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</si>
  <si>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</si>
  <si>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</si>
  <si>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</si>
  <si>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</si>
  <si>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</si>
  <si>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</si>
  <si>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</si>
  <si>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</si>
  <si>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</si>
  <si>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</si>
  <si>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</si>
  <si>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</si>
  <si>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</si>
  <si>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</si>
  <si>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</si>
  <si>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</si>
  <si>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</si>
  <si>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</si>
  <si>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</si>
  <si>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</si>
  <si>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</si>
  <si>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</si>
  <si>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</si>
  <si>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</si>
  <si>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</si>
  <si>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</si>
  <si>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</si>
  <si>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</si>
  <si>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</si>
  <si>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</si>
  <si>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</si>
  <si>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</si>
  <si>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</si>
  <si>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</si>
  <si>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</si>
  <si>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</si>
  <si>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</si>
  <si>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</si>
  <si>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</si>
  <si>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</si>
  <si>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</si>
  <si>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</si>
  <si>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</si>
  <si>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</si>
  <si>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</si>
  <si>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</si>
  <si>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</si>
  <si>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</si>
  <si>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</si>
  <si>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</si>
  <si>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</si>
  <si>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</si>
  <si>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</si>
  <si>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</si>
  <si>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</si>
  <si>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</si>
  <si>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</si>
  <si>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</si>
  <si>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</si>
  <si>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</si>
  <si>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</si>
  <si>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</si>
  <si>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</si>
  <si>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</si>
  <si>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</si>
  <si>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</si>
  <si>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</si>
  <si>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</si>
  <si>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</si>
  <si>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</si>
  <si>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</si>
  <si>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</si>
  <si>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</si>
  <si>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</si>
  <si>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</si>
  <si>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</si>
  <si>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</si>
  <si>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</si>
  <si>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</si>
  <si>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</si>
  <si>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</si>
  <si>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</si>
  <si>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</si>
  <si>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</si>
  <si>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</si>
  <si>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</si>
  <si>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</si>
  <si>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</si>
  <si>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</si>
  <si>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</si>
  <si>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</si>
  <si>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</si>
  <si>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</si>
  <si>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</si>
  <si>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</si>
  <si>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</si>
  <si>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</si>
  <si>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</si>
  <si>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</si>
  <si>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</si>
  <si>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</si>
  <si>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</si>
  <si>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</si>
  <si>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</si>
  <si>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</si>
  <si>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</si>
  <si>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</si>
  <si>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</si>
  <si>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</si>
  <si>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</si>
  <si>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</si>
  <si>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</si>
  <si>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</si>
  <si>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</si>
  <si>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</si>
  <si>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</si>
  <si>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</si>
  <si>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</si>
  <si>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</si>
  <si>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</si>
  <si>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</si>
  <si>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</si>
  <si>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</si>
  <si>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</si>
  <si>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</si>
  <si>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</si>
  <si>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</si>
  <si>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</si>
  <si>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</si>
  <si>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</si>
  <si>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</si>
  <si>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</si>
  <si>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</si>
  <si>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</si>
  <si>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</si>
  <si>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</si>
  <si>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</si>
  <si>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</si>
  <si>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</si>
  <si>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</si>
  <si>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</si>
  <si>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</si>
  <si>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</si>
  <si>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</si>
  <si>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</si>
  <si>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</si>
  <si>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</si>
  <si>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</si>
  <si>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</si>
  <si>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</si>
  <si>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</si>
  <si>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</si>
  <si>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</si>
  <si>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</si>
  <si>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</si>
  <si>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</si>
  <si>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</si>
  <si>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</si>
  <si>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</si>
  <si>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</si>
  <si>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</si>
  <si>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</si>
  <si>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</si>
  <si>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</si>
  <si>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</si>
  <si>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</si>
  <si>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</si>
  <si>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</si>
  <si>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</si>
  <si>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</si>
  <si>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</si>
  <si>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</si>
  <si>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</si>
  <si>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</si>
  <si>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</si>
  <si>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</si>
  <si>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</si>
  <si>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</si>
  <si>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</si>
  <si>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</si>
  <si>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</si>
  <si>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</si>
  <si>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</si>
  <si>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</si>
  <si>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</si>
  <si>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</si>
  <si>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</si>
  <si>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</si>
  <si>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</si>
  <si>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</si>
  <si>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</si>
  <si>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</si>
  <si>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</si>
  <si>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</si>
  <si>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</si>
  <si>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</si>
  <si>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</si>
  <si>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</si>
  <si>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</si>
  <si>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</si>
  <si>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</si>
  <si>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</si>
  <si>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</si>
  <si>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</si>
  <si>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</si>
  <si>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</si>
  <si>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</si>
  <si>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</si>
  <si>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</si>
  <si>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</si>
  <si>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</si>
  <si>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</si>
  <si>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</si>
  <si>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</si>
  <si>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</si>
  <si>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</si>
  <si>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</si>
  <si>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</si>
  <si>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</si>
  <si>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</si>
  <si>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</si>
  <si>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</si>
  <si>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</si>
  <si>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</si>
  <si>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</si>
  <si>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</si>
  <si>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</si>
  <si>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</si>
  <si>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</si>
  <si>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</si>
  <si>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</si>
  <si>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</si>
  <si>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</si>
  <si>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</si>
  <si>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</si>
  <si>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</si>
  <si>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</si>
  <si>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</si>
  <si>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</si>
  <si>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</si>
  <si>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</si>
  <si>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</si>
  <si>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</si>
  <si>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</si>
  <si>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</si>
  <si>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</si>
  <si>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</si>
  <si>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</si>
  <si>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</si>
  <si>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</si>
  <si>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</si>
  <si>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</si>
  <si>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</si>
  <si>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</si>
  <si>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</si>
  <si>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</si>
  <si>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</si>
  <si>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</si>
  <si>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</si>
  <si>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</si>
  <si>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</si>
  <si>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</si>
  <si>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</si>
  <si>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</si>
  <si>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</si>
  <si>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</si>
  <si>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</si>
  <si>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</si>
  <si>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</si>
  <si>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</si>
  <si>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</si>
  <si>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</si>
  <si>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</si>
  <si>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</si>
  <si>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</si>
  <si>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</si>
  <si>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</si>
  <si>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</si>
  <si>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</si>
  <si>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</si>
  <si>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</si>
  <si>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</si>
  <si>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</si>
  <si>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</si>
  <si>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</si>
  <si>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</si>
  <si>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</si>
  <si>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</si>
  <si>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</si>
  <si>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</si>
  <si>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</si>
  <si>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</si>
  <si>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</si>
  <si>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</si>
  <si>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</si>
  <si>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</si>
  <si>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</si>
  <si>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</si>
  <si>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</si>
  <si>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</si>
  <si>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</si>
  <si>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</si>
  <si>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</si>
  <si>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</si>
  <si>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</si>
  <si>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</si>
  <si>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</si>
  <si>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</si>
  <si>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</si>
  <si>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</si>
  <si>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</si>
  <si>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</si>
  <si>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</si>
  <si>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</si>
  <si>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</si>
  <si>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</si>
  <si>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</si>
  <si>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</si>
  <si>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</si>
  <si>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</si>
  <si>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</si>
  <si>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</si>
  <si>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</si>
  <si>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</si>
  <si>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</si>
  <si>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</si>
  <si>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</si>
  <si>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</si>
  <si>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</si>
  <si>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</si>
  <si>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</si>
  <si>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</si>
  <si>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</si>
  <si>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</si>
  <si>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</si>
  <si>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</si>
  <si>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</si>
  <si>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</si>
  <si>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</si>
  <si>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</si>
  <si>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</si>
  <si>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</si>
  <si>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</si>
  <si>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</si>
  <si>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</si>
  <si>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</si>
  <si>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</si>
  <si>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</si>
  <si>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</si>
  <si>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</si>
  <si>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</si>
  <si>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</si>
  <si>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</si>
  <si>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</si>
  <si>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</si>
  <si>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</si>
  <si>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</si>
  <si>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</si>
  <si>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</si>
  <si>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</si>
  <si>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</si>
  <si>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</si>
  <si>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</si>
  <si>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</si>
  <si>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</si>
  <si>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</si>
  <si>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</si>
  <si>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</si>
  <si>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</si>
  <si>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</si>
  <si>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</si>
  <si>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</si>
  <si>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</si>
  <si>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</si>
  <si>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</si>
  <si>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</si>
  <si>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</si>
  <si>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</si>
  <si>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</si>
  <si>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</si>
  <si>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</si>
  <si>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</si>
  <si>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</si>
  <si>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</si>
  <si>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</si>
  <si>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</si>
  <si>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</si>
  <si>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</si>
  <si>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</si>
  <si>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</si>
  <si>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</si>
  <si>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</si>
  <si>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</si>
  <si>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</si>
  <si>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</si>
  <si>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</si>
  <si>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</si>
  <si>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</si>
  <si>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</si>
  <si>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</si>
  <si>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</si>
  <si>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</si>
  <si>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</si>
  <si>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</si>
  <si>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</si>
  <si>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</si>
  <si>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</si>
  <si>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</si>
  <si>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</si>
  <si>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</si>
  <si>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</si>
  <si>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</si>
  <si>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</si>
  <si>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</si>
  <si>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</si>
  <si>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</si>
  <si>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</si>
  <si>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</si>
  <si>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</si>
  <si>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</si>
  <si>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</si>
  <si>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</si>
  <si>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</si>
  <si>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</si>
  <si>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</si>
  <si>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</si>
  <si>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</si>
  <si>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</si>
  <si>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</si>
  <si>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</si>
  <si>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</si>
  <si>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</si>
  <si>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</si>
  <si>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</si>
  <si>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</si>
  <si>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</si>
  <si>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</si>
  <si>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</si>
  <si>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</si>
  <si>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</si>
  <si>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</si>
  <si>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</si>
  <si>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</si>
  <si>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</si>
  <si>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</si>
  <si>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</si>
  <si>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</si>
  <si>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</si>
  <si>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</si>
  <si>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</si>
  <si>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</si>
  <si>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</si>
  <si>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</si>
  <si>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</si>
  <si>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</si>
  <si>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</si>
  <si>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</si>
  <si>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</si>
  <si>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</si>
  <si>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</si>
  <si>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</si>
  <si>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</si>
  <si>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</si>
  <si>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</si>
  <si>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</si>
  <si>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</si>
  <si>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</si>
  <si>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</si>
  <si>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</si>
  <si>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</si>
  <si>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</si>
  <si>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</si>
  <si>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</si>
  <si>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</si>
  <si>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</si>
  <si>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</si>
  <si>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</si>
  <si>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</si>
  <si>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</si>
  <si>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</si>
  <si>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</si>
  <si>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</si>
  <si>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</si>
  <si>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</si>
  <si>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</si>
  <si>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</si>
  <si>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</si>
  <si>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</si>
  <si>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</si>
  <si>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</si>
  <si>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</si>
  <si>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</si>
  <si>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</si>
  <si>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</si>
  <si>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</si>
  <si>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</si>
  <si>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</si>
  <si>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</si>
  <si>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</si>
  <si>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</si>
  <si>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</si>
  <si>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</si>
  <si>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</si>
  <si>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</si>
  <si>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</si>
  <si>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</si>
  <si>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</si>
  <si>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</si>
  <si>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</si>
  <si>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</si>
  <si>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</si>
  <si>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</si>
  <si>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</si>
  <si>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</si>
  <si>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</si>
  <si>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</si>
  <si>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</si>
  <si>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</si>
  <si>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</si>
  <si>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</si>
  <si>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</si>
  <si>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</si>
  <si>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</si>
  <si>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</si>
  <si>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</si>
  <si>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</si>
  <si>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</si>
  <si>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</si>
  <si>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</si>
  <si>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</si>
  <si>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</si>
  <si>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</si>
  <si>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</si>
  <si>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</si>
  <si>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</si>
  <si>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</si>
  <si>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</si>
  <si>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</si>
  <si>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</si>
  <si>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</si>
  <si>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</si>
  <si>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</si>
  <si>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</si>
  <si>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</si>
  <si>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</si>
  <si>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</si>
  <si>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</si>
  <si>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</si>
  <si>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</si>
  <si>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</si>
  <si>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</si>
  <si>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</si>
  <si>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</si>
  <si>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</si>
  <si>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</si>
  <si>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</si>
  <si>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</si>
  <si>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</si>
  <si>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</si>
  <si>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</si>
  <si>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</si>
  <si>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</si>
  <si>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</si>
  <si>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</si>
  <si>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</si>
  <si>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</si>
  <si>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</si>
  <si>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</si>
  <si>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</si>
  <si>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</si>
  <si>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</si>
  <si>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</si>
  <si>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</si>
  <si>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</si>
  <si>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</si>
  <si>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</si>
  <si>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</si>
  <si>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</si>
  <si>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</si>
  <si>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</si>
  <si>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</si>
  <si>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</si>
  <si>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</si>
  <si>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</si>
  <si>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</si>
  <si>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</si>
  <si>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</si>
  <si>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</si>
  <si>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</si>
  <si>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</si>
  <si>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</si>
  <si>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</si>
  <si>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</si>
  <si>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</si>
  <si>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</si>
  <si>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</si>
  <si>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</si>
  <si>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</si>
  <si>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</si>
  <si>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</si>
  <si>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</si>
  <si>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</si>
  <si>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</si>
  <si>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</si>
  <si>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</si>
  <si>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</si>
  <si>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</si>
  <si>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</si>
  <si>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</si>
  <si>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</si>
  <si>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</si>
  <si>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</si>
  <si>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</si>
  <si>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</si>
  <si>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</si>
  <si>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</si>
  <si>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</si>
  <si>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</si>
  <si>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</si>
  <si>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</si>
  <si>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</si>
  <si>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</si>
  <si>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</si>
  <si>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</si>
  <si>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</si>
  <si>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</si>
  <si>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</si>
  <si>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</si>
  <si>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</si>
  <si>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</si>
  <si>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</si>
  <si>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</si>
  <si>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</si>
  <si>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</si>
  <si>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</si>
  <si>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</si>
  <si>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</si>
  <si>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</si>
  <si>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</si>
  <si>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</si>
  <si>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</si>
  <si>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</si>
  <si>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</si>
  <si>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</si>
  <si>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</si>
  <si>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</si>
  <si>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</si>
  <si>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</si>
  <si>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</si>
  <si>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</si>
  <si>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</si>
  <si>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</si>
  <si>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</si>
  <si>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</si>
  <si>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</si>
  <si>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</si>
  <si>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</si>
  <si>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</si>
  <si>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</si>
  <si>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</si>
  <si>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</si>
  <si>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</si>
  <si>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</si>
  <si>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</si>
  <si>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</si>
  <si>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</si>
  <si>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</si>
  <si>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</si>
  <si>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</si>
  <si>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</si>
  <si>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</si>
  <si>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</si>
  <si>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</si>
  <si>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</si>
  <si>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</si>
  <si>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</si>
  <si>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</si>
  <si>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</si>
  <si>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</si>
  <si>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</si>
  <si>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</si>
  <si>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</si>
  <si>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</si>
  <si>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</si>
  <si>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</si>
  <si>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</si>
  <si>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</si>
  <si>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</si>
  <si>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</si>
  <si>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</si>
  <si>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</si>
  <si>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</si>
  <si>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</si>
  <si>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</si>
  <si>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</si>
  <si>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</si>
  <si>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</si>
  <si>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</si>
  <si>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</si>
  <si>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</si>
  <si>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</si>
  <si>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</si>
  <si>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</si>
  <si>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</si>
  <si>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</si>
  <si>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</si>
  <si>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</si>
  <si>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</si>
  <si>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</si>
  <si>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</si>
  <si>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</si>
  <si>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</si>
  <si>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</si>
  <si>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</si>
  <si>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</si>
  <si>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</si>
  <si>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</si>
  <si>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</si>
  <si>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</si>
  <si>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</si>
  <si>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</si>
  <si>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</si>
  <si>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</si>
  <si>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</si>
  <si>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</si>
  <si>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</si>
  <si>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</si>
  <si>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</si>
  <si>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</si>
  <si>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</si>
  <si>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</si>
  <si>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</si>
  <si>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</si>
  <si>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</si>
  <si>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</si>
  <si>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</si>
  <si>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</si>
  <si>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</si>
  <si>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</si>
  <si>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</si>
  <si>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</si>
  <si>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</si>
  <si>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</si>
  <si>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</si>
  <si>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</si>
  <si>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</si>
  <si>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</si>
  <si>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</si>
  <si>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</si>
  <si>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</si>
  <si>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</si>
  <si>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</si>
  <si>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</si>
  <si>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</si>
  <si>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</si>
  <si>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</si>
  <si>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</si>
  <si>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</si>
  <si>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</si>
  <si>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</si>
  <si>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</si>
  <si>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</si>
  <si>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</si>
  <si>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</si>
  <si>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</si>
  <si>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</si>
  <si>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</si>
  <si>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</si>
  <si>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</si>
  <si>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</si>
  <si>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</si>
  <si>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</si>
  <si>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</si>
  <si>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</si>
  <si>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</si>
  <si>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</si>
  <si>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</si>
  <si>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</si>
  <si>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</si>
  <si>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</si>
  <si>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</si>
  <si>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</si>
  <si>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</si>
  <si>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</si>
  <si>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</si>
  <si>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</si>
  <si>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</si>
  <si>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</si>
  <si>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</si>
  <si>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</si>
  <si>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</si>
  <si>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</si>
  <si>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</si>
  <si>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</si>
  <si>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</si>
  <si>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</si>
  <si>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</si>
  <si>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</si>
  <si>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</si>
  <si>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</si>
  <si>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</si>
  <si>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</si>
  <si>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</si>
  <si>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</si>
  <si>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</si>
  <si>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</si>
  <si>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</si>
  <si>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</si>
  <si>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</si>
  <si>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</si>
  <si>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</si>
  <si>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</si>
  <si>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</si>
  <si>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</si>
  <si>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</si>
  <si>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</si>
  <si>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</si>
  <si>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</si>
  <si>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</si>
  <si>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</si>
  <si>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</si>
  <si>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</si>
  <si>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</si>
  <si>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</si>
  <si>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</si>
  <si>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</si>
  <si>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</si>
  <si>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</si>
  <si>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</si>
  <si>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</si>
  <si>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</si>
  <si>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</si>
  <si>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</si>
  <si>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</si>
  <si>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</si>
  <si>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</si>
  <si>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</si>
  <si>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</si>
  <si>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</si>
  <si>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</si>
  <si>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</si>
  <si>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</si>
  <si>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</si>
  <si>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</si>
  <si>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</si>
  <si>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</si>
  <si>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</si>
  <si>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</si>
  <si>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</si>
  <si>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</si>
  <si>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</si>
  <si>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</si>
  <si>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</si>
  <si>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</si>
  <si>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</si>
  <si>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</si>
  <si>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</si>
  <si>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</si>
  <si>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</si>
  <si>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</si>
  <si>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</si>
  <si>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</si>
  <si>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</si>
  <si>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</si>
  <si>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</si>
  <si>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</si>
  <si>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</si>
  <si>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</si>
  <si>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</si>
  <si>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</si>
  <si>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</si>
  <si>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</si>
  <si>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</si>
  <si>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</si>
  <si>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</si>
  <si>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</si>
  <si>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</si>
  <si>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</si>
  <si>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</si>
  <si>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</si>
  <si>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</si>
  <si>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</si>
  <si>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</si>
  <si>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</si>
  <si>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</si>
  <si>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</si>
  <si>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</si>
  <si>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</si>
  <si>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</si>
  <si>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</si>
  <si>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</si>
  <si>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</si>
  <si>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</si>
  <si>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</si>
  <si>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</si>
  <si>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</si>
  <si>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</si>
  <si>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</si>
  <si>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</si>
  <si>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</si>
  <si>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</si>
  <si>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</si>
  <si>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</si>
  <si>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</si>
  <si>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</si>
  <si>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</si>
  <si>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</si>
  <si>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</si>
  <si>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</si>
  <si>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</si>
  <si>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</si>
  <si>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</si>
  <si>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</si>
  <si>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</si>
  <si>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</si>
  <si>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</si>
  <si>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</si>
  <si>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</si>
  <si>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</si>
  <si>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</si>
  <si>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</si>
  <si>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</si>
  <si>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</si>
  <si>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</si>
  <si>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</si>
  <si>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</si>
  <si>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</si>
  <si>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</si>
  <si>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</si>
  <si>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</si>
  <si>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</si>
  <si>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</si>
  <si>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</si>
  <si>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</si>
  <si>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</si>
  <si>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</si>
  <si>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</si>
  <si>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</si>
  <si>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</si>
  <si>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</si>
  <si>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</si>
  <si>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</si>
  <si>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</si>
  <si>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</si>
  <si>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</si>
  <si>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</si>
  <si>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</si>
  <si>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</si>
  <si>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</si>
  <si>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</si>
  <si>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</si>
  <si>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</si>
  <si>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</si>
  <si>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</si>
  <si>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</si>
  <si>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</si>
  <si>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</si>
  <si>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</si>
  <si>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</si>
  <si>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</si>
  <si>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</si>
  <si>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</si>
  <si>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</si>
  <si>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</si>
  <si>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</si>
  <si>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</si>
  <si>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</si>
  <si>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</si>
  <si>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</si>
  <si>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</si>
  <si>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</si>
  <si>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</si>
  <si>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</si>
  <si>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</si>
  <si>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</si>
  <si>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</si>
  <si>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</si>
  <si>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</si>
  <si>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</si>
  <si>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</si>
  <si>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</si>
  <si>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</si>
  <si>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</si>
  <si>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</si>
  <si>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</si>
  <si>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</si>
  <si>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</si>
  <si>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</si>
  <si>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</si>
  <si>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</si>
  <si>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</si>
  <si>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</si>
  <si>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</si>
  <si>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</si>
  <si>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</si>
  <si>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</si>
  <si>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</si>
  <si>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</si>
  <si>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</si>
  <si>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</si>
  <si>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</si>
  <si>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</si>
  <si>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</si>
  <si>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</si>
  <si>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</si>
  <si>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</si>
  <si>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</si>
  <si>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</si>
  <si>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</si>
  <si>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</si>
  <si>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</si>
  <si>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</si>
  <si>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</si>
  <si>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</si>
  <si>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</si>
  <si>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</si>
  <si>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</si>
  <si>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</si>
  <si>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</si>
  <si>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</si>
  <si>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</si>
  <si>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</si>
  <si>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</si>
  <si>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</si>
  <si>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</si>
  <si>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</si>
  <si>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</si>
  <si>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</si>
  <si>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</si>
  <si>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</si>
  <si>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</si>
  <si>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</si>
  <si>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</si>
  <si>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</si>
  <si>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</si>
  <si>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</si>
  <si>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</si>
  <si>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</si>
  <si>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</si>
  <si>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</si>
  <si>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</si>
  <si>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</si>
  <si>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</si>
  <si>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</si>
  <si>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</si>
  <si>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</si>
  <si>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</si>
  <si>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</si>
  <si>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</si>
  <si>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</si>
  <si>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</si>
  <si>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</si>
  <si>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</si>
  <si>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</si>
  <si>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</si>
  <si>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</si>
  <si>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</si>
  <si>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</si>
  <si>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</si>
  <si>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</si>
  <si>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</si>
  <si>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</si>
  <si>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</si>
  <si>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</si>
  <si>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</si>
  <si>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</si>
  <si>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</si>
  <si>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</si>
  <si>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</si>
  <si>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</si>
  <si>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</si>
  <si>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</si>
  <si>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</si>
  <si>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</si>
  <si>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</si>
  <si>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</si>
  <si>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</si>
  <si>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</si>
  <si>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</si>
  <si>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</si>
  <si>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</si>
  <si>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</si>
  <si>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</si>
  <si>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</si>
  <si>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</si>
  <si>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</si>
  <si>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</si>
  <si>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</si>
  <si>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</si>
  <si>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</si>
  <si>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</si>
  <si>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</si>
  <si>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</si>
  <si>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</si>
  <si>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</si>
  <si>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</si>
  <si>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</si>
  <si>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</si>
  <si>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</si>
  <si>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</si>
  <si>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</si>
  <si>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</si>
  <si>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</si>
  <si>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</si>
  <si>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</si>
  <si>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</si>
  <si>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</si>
  <si>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</si>
  <si>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</si>
  <si>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</si>
  <si>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</si>
  <si>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</si>
  <si>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</si>
  <si>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</si>
  <si>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</si>
  <si>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</si>
  <si>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</si>
  <si>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</si>
  <si>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</si>
  <si>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</si>
  <si>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</si>
  <si>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</si>
  <si>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</si>
  <si>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</si>
  <si>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</si>
  <si>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</si>
  <si>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</si>
  <si>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</si>
  <si>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</si>
  <si>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</si>
  <si>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</si>
  <si>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</si>
  <si>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</si>
  <si>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</si>
  <si>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</si>
  <si>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</si>
  <si>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</si>
  <si>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</si>
  <si>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</si>
  <si>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</si>
  <si>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</si>
  <si>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</si>
  <si>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</si>
  <si>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</si>
  <si>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</si>
  <si>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</si>
  <si>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</si>
  <si>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</si>
  <si>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</si>
  <si>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</si>
  <si>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</si>
  <si>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</si>
  <si>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</si>
  <si>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</si>
  <si>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</si>
  <si>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</si>
  <si>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</si>
  <si>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</si>
  <si>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</si>
  <si>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</si>
  <si>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</si>
  <si>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</si>
  <si>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</si>
  <si>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</si>
  <si>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</si>
  <si>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</si>
  <si>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</si>
  <si>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</si>
  <si>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</si>
  <si>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</si>
  <si>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</si>
  <si>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</si>
  <si>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</si>
  <si>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</si>
  <si>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</si>
  <si>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</si>
  <si>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</si>
  <si>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</si>
  <si>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</si>
  <si>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</si>
  <si>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</si>
  <si>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</si>
  <si>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</si>
  <si>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</si>
  <si>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</si>
  <si>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</si>
  <si>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</si>
  <si>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</si>
  <si>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</si>
  <si>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</si>
  <si>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</si>
  <si>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</si>
  <si>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</si>
  <si>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</si>
  <si>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</si>
  <si>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</si>
  <si>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</si>
  <si>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</si>
  <si>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</si>
  <si>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</si>
  <si>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</si>
  <si>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</si>
  <si>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</si>
  <si>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</si>
  <si>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</si>
  <si>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</si>
  <si>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</si>
  <si>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</si>
  <si>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</si>
  <si>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</si>
  <si>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</si>
  <si>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</si>
  <si>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</si>
  <si>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</si>
  <si>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</si>
  <si>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</si>
  <si>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</si>
  <si>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</si>
  <si>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</si>
  <si>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</si>
  <si>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</si>
  <si>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</si>
  <si>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</si>
  <si>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</si>
  <si>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</si>
  <si>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</si>
  <si>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</si>
  <si>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</si>
  <si>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</si>
  <si>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</si>
  <si>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</si>
  <si>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</si>
  <si>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</si>
  <si>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</si>
  <si>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</si>
  <si>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</si>
  <si>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</si>
  <si>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</si>
  <si>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</si>
  <si>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</si>
  <si>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</si>
  <si>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</si>
  <si>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</si>
  <si>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</si>
  <si>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</si>
  <si>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</si>
  <si>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</si>
  <si>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</si>
  <si>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</si>
  <si>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</si>
  <si>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</si>
  <si>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</si>
  <si>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</si>
  <si>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</si>
  <si>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</si>
  <si>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</si>
  <si>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</si>
  <si>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</si>
  <si>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</si>
  <si>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</si>
  <si>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</si>
  <si>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</si>
  <si>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</si>
  <si>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</si>
  <si>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</si>
  <si>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</si>
  <si>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</si>
  <si>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</si>
  <si>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</si>
  <si>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</si>
  <si>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</si>
  <si>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</si>
  <si>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</si>
  <si>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</si>
  <si>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</si>
  <si>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</si>
  <si>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</si>
  <si>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</si>
  <si>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</si>
  <si>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</si>
  <si>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</si>
  <si>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</si>
  <si>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</si>
  <si>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</si>
  <si>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</si>
  <si>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</si>
  <si>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</si>
  <si>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</si>
  <si>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</si>
  <si>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</si>
  <si>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</si>
  <si>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</si>
  <si>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</si>
  <si>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</si>
  <si>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</si>
  <si>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</si>
  <si>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</si>
  <si>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</si>
  <si>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</si>
  <si>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</si>
  <si>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</si>
  <si>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</si>
  <si>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</si>
  <si>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</si>
  <si>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</si>
  <si>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</si>
  <si>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</si>
  <si>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</si>
  <si>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</si>
  <si>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</si>
  <si>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</si>
  <si>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</si>
  <si>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</si>
  <si>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</si>
  <si>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</si>
  <si>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</si>
  <si>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</si>
  <si>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</si>
  <si>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</si>
  <si>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</si>
  <si>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</si>
  <si>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</si>
  <si>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</si>
  <si>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</si>
  <si>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</si>
  <si>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</si>
  <si>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</si>
  <si>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</si>
  <si>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</si>
  <si>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</si>
  <si>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</si>
  <si>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</si>
  <si>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</si>
  <si>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</si>
  <si>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</si>
  <si>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</si>
  <si>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</si>
  <si>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</si>
  <si>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</si>
  <si>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</si>
  <si>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</si>
  <si>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</si>
  <si>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</si>
  <si>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</si>
  <si>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</si>
  <si>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</si>
  <si>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</si>
  <si>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</si>
  <si>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</si>
  <si>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</si>
  <si>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</si>
  <si>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</si>
  <si>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</si>
  <si>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</si>
  <si>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</si>
  <si>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</si>
  <si>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</si>
  <si>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</si>
  <si>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</si>
  <si>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</si>
  <si>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</si>
  <si>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</si>
  <si>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</si>
  <si>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</si>
  <si>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</si>
  <si>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</si>
  <si>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</si>
  <si>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</si>
  <si>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</si>
  <si>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</si>
  <si>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</si>
  <si>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</si>
  <si>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</si>
  <si>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</si>
  <si>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</si>
  <si>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</si>
  <si>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</si>
  <si>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</si>
  <si>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</si>
  <si>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</si>
  <si>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</si>
  <si>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</si>
  <si>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</si>
  <si>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</si>
  <si>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</si>
  <si>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</si>
  <si>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</si>
  <si>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</si>
  <si>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</si>
  <si>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</si>
  <si>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</si>
  <si>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</si>
  <si>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</si>
  <si>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</si>
  <si>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</si>
  <si>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</si>
  <si>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</si>
  <si>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</si>
  <si>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</si>
  <si>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</si>
  <si>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</si>
  <si>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</si>
  <si>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</si>
  <si>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</si>
  <si>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</si>
  <si>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</si>
  <si>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</si>
  <si>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</si>
  <si>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</si>
  <si>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</si>
  <si>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</si>
  <si>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</si>
  <si>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</si>
  <si>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</si>
  <si>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</si>
  <si>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</si>
  <si>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</si>
  <si>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</si>
  <si>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</si>
  <si>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</si>
  <si>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</si>
  <si>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</si>
  <si>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</si>
  <si>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</si>
  <si>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</si>
  <si>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</si>
  <si>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</si>
  <si>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</si>
  <si>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</si>
  <si>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</si>
  <si>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</si>
  <si>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</si>
  <si>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</si>
  <si>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</si>
  <si>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</si>
  <si>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</si>
  <si>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</si>
  <si>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</si>
  <si>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</si>
  <si>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</si>
  <si>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</si>
  <si>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</si>
  <si>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</si>
  <si>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</si>
  <si>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</si>
  <si>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</si>
  <si>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</si>
  <si>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</si>
  <si>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</si>
  <si>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</si>
  <si>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</si>
  <si>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</si>
  <si>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</si>
  <si>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</si>
  <si>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</si>
  <si>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</si>
  <si>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</si>
  <si>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</si>
  <si>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</si>
  <si>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</si>
  <si>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</si>
  <si>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</si>
  <si>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</si>
  <si>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</si>
  <si>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</si>
  <si>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</si>
  <si>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</si>
  <si>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</si>
  <si>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</si>
  <si>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</si>
  <si>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</si>
  <si>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</si>
  <si>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</si>
  <si>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</si>
  <si>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</si>
  <si>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</si>
  <si>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</si>
  <si>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</si>
  <si>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</si>
  <si>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</si>
  <si>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</si>
  <si>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</si>
  <si>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</si>
  <si>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</si>
  <si>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</si>
  <si>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</si>
  <si>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</si>
  <si>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</si>
  <si>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</si>
  <si>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</si>
  <si>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</si>
  <si>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</si>
  <si>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</si>
  <si>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</si>
  <si>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</si>
  <si>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</si>
  <si>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</si>
  <si>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</si>
  <si>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</si>
  <si>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</si>
  <si>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</si>
  <si>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</si>
  <si>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</si>
  <si>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</si>
  <si>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</si>
  <si>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</si>
  <si>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</si>
  <si>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</si>
  <si>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</si>
  <si>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</si>
  <si>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</si>
  <si>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</si>
  <si>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</si>
  <si>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</si>
  <si>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</si>
  <si>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</si>
  <si>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</si>
  <si>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</si>
  <si>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</si>
  <si>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</si>
  <si>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</si>
  <si>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</si>
  <si>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</si>
  <si>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</si>
  <si>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</si>
  <si>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</si>
  <si>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</si>
  <si>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</si>
  <si>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</si>
  <si>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</si>
  <si>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</si>
  <si>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</si>
  <si>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</si>
  <si>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</si>
  <si>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</si>
  <si>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</si>
  <si>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</si>
  <si>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</si>
  <si>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</si>
  <si>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</si>
  <si>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</si>
  <si>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</si>
  <si>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</si>
  <si>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</si>
  <si>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</si>
  <si>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</si>
  <si>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</si>
  <si>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</si>
  <si>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</si>
  <si>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</si>
  <si>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</si>
  <si>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</si>
  <si>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</si>
  <si>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</si>
  <si>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</si>
  <si>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</si>
  <si>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</si>
  <si>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</si>
  <si>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</si>
  <si>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</si>
  <si>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</si>
  <si>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</si>
  <si>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</si>
  <si>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</si>
  <si>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</si>
  <si>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</si>
  <si>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</si>
  <si>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</si>
  <si>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</si>
  <si>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</si>
  <si>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</si>
  <si>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</si>
  <si>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</si>
  <si>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</si>
  <si>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</si>
  <si>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</si>
  <si>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</si>
  <si>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</si>
  <si>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</si>
  <si>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</si>
  <si>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</si>
  <si>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</si>
  <si>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</si>
  <si>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</si>
  <si>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</si>
  <si>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</si>
  <si>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</si>
  <si>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</si>
  <si>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</si>
  <si>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</si>
  <si>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</si>
  <si>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</si>
  <si>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</si>
  <si>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</si>
  <si>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</si>
  <si>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</si>
  <si>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</si>
  <si>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</si>
  <si>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</si>
  <si>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</si>
  <si>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</si>
  <si>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</si>
  <si>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</si>
  <si>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</si>
  <si>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</si>
  <si>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</si>
  <si>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</si>
  <si>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</si>
  <si>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</si>
  <si>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</si>
  <si>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</si>
  <si>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</si>
  <si>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</si>
  <si>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</si>
  <si>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</si>
  <si>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</si>
  <si>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</si>
  <si>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</si>
  <si>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</si>
  <si>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</si>
  <si>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</si>
  <si>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</si>
  <si>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</si>
  <si>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</si>
  <si>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</si>
  <si>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</si>
  <si>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</si>
  <si>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</si>
  <si>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</si>
  <si>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</si>
  <si>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</si>
  <si>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</si>
  <si>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</si>
  <si>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</si>
  <si>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</si>
  <si>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</si>
  <si>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</si>
  <si>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</si>
  <si>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</si>
  <si>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</si>
  <si>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</si>
  <si>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</si>
  <si>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</si>
  <si>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</si>
  <si>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</si>
  <si>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</si>
  <si>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</si>
  <si>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</si>
  <si>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</si>
  <si>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</si>
  <si>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</si>
  <si>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</si>
  <si>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</si>
  <si>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</si>
  <si>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</si>
  <si>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</si>
  <si>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</si>
  <si>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</si>
  <si>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</si>
  <si>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</si>
  <si>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</si>
  <si>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</si>
  <si>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</si>
  <si>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</si>
  <si>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</si>
  <si>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</si>
  <si>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</si>
  <si>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</si>
  <si>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</si>
  <si>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</si>
  <si>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</si>
  <si>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</si>
  <si>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</si>
  <si>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</si>
  <si>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</si>
  <si>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</si>
  <si>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</si>
  <si>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</si>
  <si>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</si>
  <si>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</si>
  <si>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</si>
  <si>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</si>
  <si>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</si>
  <si>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</si>
  <si>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</si>
  <si>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</si>
  <si>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</si>
  <si>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</si>
  <si>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</si>
  <si>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</si>
  <si>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</si>
  <si>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</si>
  <si>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</si>
  <si>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</si>
  <si>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</si>
  <si>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</si>
  <si>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</si>
  <si>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</si>
  <si>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</si>
  <si>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</si>
  <si>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</si>
  <si>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</si>
  <si>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</si>
  <si>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</si>
  <si>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</si>
  <si>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</si>
  <si>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</si>
  <si>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</si>
  <si>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</si>
  <si>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</si>
  <si>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</si>
  <si>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</si>
  <si>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</si>
  <si>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</si>
  <si>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</si>
  <si>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</si>
  <si>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</si>
  <si>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</si>
  <si>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</si>
  <si>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</si>
  <si>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</si>
  <si>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</si>
  <si>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</si>
  <si>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</si>
  <si>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</si>
  <si>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</si>
  <si>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</si>
  <si>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</si>
  <si>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</si>
  <si>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</si>
  <si>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</si>
  <si>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</si>
  <si>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</si>
  <si>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</si>
  <si>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</si>
  <si>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</si>
  <si>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</si>
  <si>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</si>
  <si>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</si>
  <si>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</si>
  <si>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</si>
  <si>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</si>
  <si>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</si>
  <si>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</si>
  <si>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</si>
  <si>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</si>
  <si>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</si>
  <si>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</si>
  <si>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</si>
  <si>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</si>
  <si>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</si>
  <si>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</si>
  <si>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</si>
  <si>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</si>
  <si>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</si>
  <si>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</si>
  <si>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</si>
  <si>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</si>
  <si>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</si>
  <si>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</si>
  <si>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</si>
  <si>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</si>
  <si>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</si>
  <si>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</si>
  <si>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</si>
  <si>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</si>
  <si>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</si>
  <si>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</si>
  <si>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</si>
  <si>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</si>
  <si>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</si>
  <si>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</si>
  <si>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</si>
  <si>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</si>
  <si>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</si>
  <si>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</si>
  <si>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</si>
  <si>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</si>
  <si>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</si>
  <si>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</si>
  <si>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</si>
  <si>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</si>
  <si>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</si>
  <si>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</si>
  <si>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</si>
  <si>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</si>
  <si>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</si>
  <si>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</si>
  <si>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</si>
  <si>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</si>
  <si>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</si>
  <si>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</si>
  <si>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</si>
  <si>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</si>
  <si>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</si>
  <si>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</si>
  <si>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</si>
  <si>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</si>
  <si>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</si>
  <si>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</si>
  <si>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</si>
  <si>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</si>
  <si>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</si>
  <si>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</si>
  <si>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</si>
  <si>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</si>
  <si>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</si>
  <si>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</si>
  <si>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</si>
  <si>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</si>
  <si>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</si>
  <si>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</si>
  <si>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</si>
  <si>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</si>
  <si>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</si>
  <si>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</si>
  <si>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</si>
  <si>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</si>
  <si>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</si>
  <si>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</si>
  <si>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</si>
  <si>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</si>
  <si>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</si>
  <si>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</si>
  <si>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</si>
  <si>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</si>
  <si>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</si>
  <si>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</si>
  <si>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</si>
  <si>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</si>
  <si>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</si>
  <si>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</si>
  <si>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</si>
  <si>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</si>
  <si>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</si>
  <si>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</si>
  <si>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</si>
  <si>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</si>
  <si>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</si>
  <si>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</si>
  <si>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</si>
  <si>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</si>
  <si>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</si>
  <si>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</si>
  <si>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</si>
  <si>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</si>
  <si>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</si>
  <si>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</si>
  <si>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</si>
  <si>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</si>
  <si>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</si>
  <si>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</si>
  <si>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</si>
  <si>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</si>
  <si>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</si>
  <si>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</si>
  <si>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</si>
  <si>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</si>
  <si>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</si>
  <si>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</si>
  <si>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</si>
  <si>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</si>
  <si>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</si>
  <si>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</si>
  <si>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</si>
  <si>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</si>
  <si>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</si>
  <si>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</si>
  <si>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</si>
  <si>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</si>
  <si>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</si>
  <si>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</si>
  <si>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</si>
  <si>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</si>
  <si>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</si>
  <si>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</si>
  <si>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</si>
  <si>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</si>
  <si>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</si>
  <si>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</si>
  <si>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</si>
  <si>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</si>
  <si>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</si>
  <si>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</si>
  <si>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</si>
  <si>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</si>
  <si>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</si>
  <si>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</si>
  <si>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</si>
  <si>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</si>
  <si>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</si>
  <si>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</si>
  <si>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</si>
  <si>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</si>
  <si>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</si>
  <si>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</si>
  <si>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</si>
  <si>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</si>
  <si>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</si>
  <si>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</si>
  <si>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</si>
  <si>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</si>
  <si>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</si>
  <si>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</si>
  <si>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</si>
  <si>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</si>
  <si>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</si>
  <si>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</si>
  <si>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</si>
  <si>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</si>
  <si>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</si>
  <si>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</si>
  <si>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</si>
  <si>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</si>
  <si>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</si>
  <si>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</si>
  <si>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</si>
  <si>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</si>
  <si>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</si>
  <si>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</si>
  <si>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</si>
  <si>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</si>
  <si>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</si>
  <si>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</si>
  <si>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</si>
  <si>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</si>
  <si>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</si>
  <si>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</si>
  <si>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</si>
  <si>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</si>
  <si>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</si>
  <si>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</si>
  <si>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</si>
  <si>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</si>
  <si>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</si>
  <si>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</si>
  <si>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</si>
  <si>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</si>
  <si>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</si>
  <si>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</si>
  <si>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</si>
  <si>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</si>
  <si>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</si>
  <si>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</si>
  <si>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</si>
  <si>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</si>
  <si>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</si>
  <si>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</si>
  <si>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</si>
  <si>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</si>
  <si>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</si>
  <si>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</si>
  <si>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</si>
  <si>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</si>
  <si>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</si>
  <si>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</si>
  <si>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</si>
  <si>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</si>
  <si>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</si>
  <si>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</si>
  <si>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</si>
  <si>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</si>
  <si>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</si>
  <si>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</si>
  <si>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</si>
  <si>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</si>
  <si>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</si>
  <si>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</si>
  <si>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</si>
  <si>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</si>
  <si>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</si>
  <si>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</si>
  <si>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</si>
  <si>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</si>
  <si>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</si>
  <si>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</si>
  <si>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</si>
  <si>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</si>
  <si>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</si>
  <si>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</si>
  <si>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</si>
  <si>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</si>
  <si>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</si>
  <si>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</si>
  <si>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</si>
  <si>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</si>
  <si>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</si>
  <si>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</si>
  <si>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</si>
  <si>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</si>
  <si>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</si>
  <si>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</si>
  <si>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</si>
  <si>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</si>
  <si>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</si>
  <si>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</si>
  <si>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</si>
  <si>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</si>
  <si>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</si>
  <si>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</si>
  <si>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</si>
  <si>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</si>
  <si>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</si>
  <si>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</si>
  <si>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</si>
  <si>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</si>
  <si>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</si>
  <si>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</si>
  <si>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</si>
  <si>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</si>
  <si>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</si>
  <si>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</si>
  <si>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</si>
  <si>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</si>
  <si>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</si>
  <si>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</si>
  <si>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</si>
  <si>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</si>
  <si>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</si>
  <si>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</si>
  <si>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</si>
  <si>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</si>
  <si>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</si>
  <si>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</si>
  <si>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</si>
  <si>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</si>
  <si>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</si>
  <si>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</si>
  <si>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</si>
  <si>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</si>
  <si>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</si>
  <si>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</si>
  <si>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</si>
  <si>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</si>
  <si>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</si>
  <si>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</si>
  <si>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</si>
  <si>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</si>
  <si>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</si>
  <si>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</si>
  <si>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</si>
  <si>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</si>
  <si>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</si>
  <si>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</si>
  <si>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</si>
  <si>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</si>
  <si>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</si>
  <si>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</si>
  <si>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</si>
  <si>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</si>
  <si>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</si>
  <si>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</si>
  <si>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</si>
  <si>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</si>
  <si>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</si>
  <si>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</si>
  <si>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</si>
  <si>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</si>
  <si>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</si>
  <si>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</si>
  <si>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</si>
  <si>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</si>
  <si>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</si>
  <si>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</si>
  <si>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</si>
  <si>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</si>
  <si>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</si>
  <si>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</si>
  <si>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</si>
  <si>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</si>
  <si>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</si>
  <si>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</si>
  <si>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</si>
  <si>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</si>
  <si>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</si>
  <si>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</si>
  <si>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</si>
  <si>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</si>
  <si>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</si>
  <si>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</si>
  <si>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</si>
  <si>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</si>
  <si>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</si>
  <si>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</si>
  <si>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</si>
  <si>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</si>
  <si>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</si>
  <si>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</si>
  <si>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</si>
  <si>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</si>
  <si>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</si>
  <si>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</si>
  <si>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</si>
  <si>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</si>
  <si>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</si>
  <si>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</si>
  <si>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</si>
  <si>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</si>
  <si>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</si>
  <si>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</si>
  <si>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</si>
  <si>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</si>
  <si>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</si>
  <si>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</si>
  <si>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</si>
  <si>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</si>
  <si>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</si>
  <si>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</si>
  <si>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</si>
  <si>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</si>
  <si>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</si>
  <si>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</si>
  <si>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</si>
  <si>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</si>
  <si>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</si>
  <si>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</si>
  <si>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</si>
  <si>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</si>
  <si>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</si>
  <si>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</si>
  <si>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</si>
  <si>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</si>
  <si>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</si>
  <si>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</si>
  <si>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</si>
  <si>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</si>
  <si>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</si>
  <si>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</si>
  <si>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</si>
  <si>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</si>
  <si>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</si>
  <si>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</si>
  <si>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</si>
  <si>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</si>
  <si>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</si>
  <si>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</si>
  <si>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</si>
  <si>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</si>
  <si>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</si>
  <si>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</si>
  <si>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</si>
  <si>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</si>
  <si>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</si>
  <si>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</si>
  <si>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</si>
  <si>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</si>
  <si>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</si>
  <si>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</si>
  <si>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</si>
  <si>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</si>
  <si>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</si>
  <si>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</si>
  <si>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</si>
  <si>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</si>
  <si>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</si>
  <si>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</si>
  <si>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</si>
  <si>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</si>
  <si>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</si>
  <si>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</si>
  <si>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</si>
  <si>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</si>
  <si>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</si>
  <si>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</si>
  <si>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</si>
  <si>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</si>
  <si>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</si>
  <si>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</si>
  <si>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</si>
  <si>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</si>
  <si>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</si>
  <si>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</si>
  <si>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</si>
  <si>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</si>
  <si>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</si>
  <si>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</si>
  <si>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</si>
  <si>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</si>
  <si>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</si>
  <si>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</si>
  <si>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</si>
  <si>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</si>
  <si>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</si>
  <si>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</si>
  <si>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</si>
  <si>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</si>
  <si>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</si>
  <si>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</si>
  <si>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</si>
  <si>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</si>
  <si>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</si>
  <si>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</si>
  <si>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</si>
  <si>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</si>
  <si>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</si>
  <si>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</si>
  <si>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</si>
  <si>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</si>
  <si>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</si>
  <si>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</si>
  <si>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</si>
  <si>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</si>
  <si>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</si>
  <si>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</si>
  <si>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</si>
  <si>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</si>
  <si>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</si>
  <si>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</si>
  <si>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</si>
  <si>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</si>
  <si>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</si>
  <si>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</si>
  <si>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</si>
  <si>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</si>
  <si>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</si>
  <si>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</si>
  <si>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</si>
  <si>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</si>
  <si>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</si>
  <si>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</si>
  <si>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</si>
  <si>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</si>
  <si>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</si>
  <si>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</si>
  <si>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</si>
  <si>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</si>
  <si>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</si>
  <si>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</si>
  <si>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</si>
  <si>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</si>
  <si>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</si>
  <si>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</si>
  <si>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</si>
  <si>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</si>
  <si>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</si>
  <si>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</si>
  <si>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</si>
  <si>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</si>
  <si>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</si>
  <si>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</si>
  <si>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</si>
  <si>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</si>
  <si>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</si>
  <si>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</si>
  <si>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</si>
  <si>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</si>
  <si>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</si>
  <si>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</si>
  <si>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</si>
  <si>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</si>
  <si>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</si>
  <si>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</si>
  <si>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</si>
  <si>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</si>
  <si>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</si>
  <si>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</si>
  <si>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</si>
  <si>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</si>
  <si>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</si>
  <si>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</si>
  <si>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</si>
  <si>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</si>
  <si>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</si>
  <si>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</si>
  <si>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</si>
  <si>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</si>
  <si>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</si>
  <si>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</si>
  <si>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</si>
  <si>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</si>
  <si>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</si>
  <si>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</si>
  <si>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</si>
  <si>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</si>
  <si>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</si>
  <si>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</si>
  <si>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</si>
  <si>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</si>
  <si>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</si>
  <si>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</si>
  <si>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</si>
  <si>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</si>
  <si>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</si>
  <si>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</si>
  <si>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</si>
  <si>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</si>
  <si>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</si>
  <si>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</si>
  <si>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</si>
  <si>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</si>
  <si>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</si>
  <si>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</si>
  <si>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</si>
  <si>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</si>
  <si>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</si>
  <si>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</si>
  <si>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</si>
  <si>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</si>
  <si>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</si>
  <si>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</si>
  <si>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</si>
  <si>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</si>
  <si>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</si>
  <si>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</si>
  <si>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</si>
  <si>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</si>
  <si>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</si>
  <si>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</si>
  <si>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</si>
  <si>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</si>
  <si>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</si>
  <si>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</si>
  <si>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</si>
  <si>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</si>
  <si>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</si>
  <si>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</si>
  <si>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</si>
  <si>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</si>
  <si>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</si>
  <si>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</si>
  <si>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</si>
  <si>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</si>
  <si>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</si>
  <si>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</si>
  <si>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</si>
  <si>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</si>
  <si>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</si>
  <si>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</si>
  <si>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</si>
  <si>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</si>
  <si>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</si>
  <si>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</si>
  <si>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</si>
  <si>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</si>
  <si>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</si>
  <si>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</si>
  <si>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</si>
  <si>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</si>
  <si>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</si>
  <si>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</si>
  <si>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</si>
  <si>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</si>
  <si>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</si>
  <si>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</si>
  <si>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</si>
  <si>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</si>
  <si>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</si>
  <si>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</si>
  <si>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</si>
  <si>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</si>
  <si>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</si>
  <si>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</si>
  <si>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</si>
  <si>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</si>
  <si>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</si>
  <si>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</si>
  <si>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</si>
  <si>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</si>
  <si>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</si>
  <si>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</si>
  <si>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</si>
  <si>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</si>
  <si>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</si>
  <si>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</si>
  <si>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</si>
  <si>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</si>
  <si>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</si>
  <si>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</si>
  <si>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</si>
  <si>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</si>
  <si>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</si>
  <si>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</si>
  <si>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</si>
  <si>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</si>
  <si>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</si>
  <si>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</si>
  <si>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</si>
  <si>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</si>
  <si>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</si>
  <si>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</si>
  <si>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</si>
  <si>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</si>
  <si>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</si>
  <si>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</si>
  <si>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</si>
  <si>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</si>
  <si>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</si>
  <si>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</si>
  <si>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</si>
  <si>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</si>
  <si>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</si>
  <si>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</si>
  <si>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</si>
  <si>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</si>
  <si>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</si>
  <si>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</si>
  <si>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</si>
  <si>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</si>
  <si>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</si>
  <si>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</si>
  <si>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</si>
  <si>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</si>
  <si>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</si>
  <si>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</si>
  <si>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</si>
  <si>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</si>
  <si>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</si>
  <si>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</si>
  <si>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</si>
  <si>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</si>
  <si>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</si>
  <si>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</si>
  <si>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</si>
  <si>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</si>
  <si>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</si>
  <si>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</si>
  <si>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</si>
  <si>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</si>
  <si>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</si>
  <si>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</si>
  <si>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</si>
  <si>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</si>
  <si>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</si>
  <si>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</si>
  <si>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</si>
  <si>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</si>
  <si>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</si>
  <si>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</si>
  <si>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</si>
  <si>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</si>
  <si>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</si>
  <si>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</si>
  <si>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</si>
  <si>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</si>
  <si>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</si>
  <si>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</si>
  <si>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</si>
  <si>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</si>
  <si>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</si>
  <si>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</si>
  <si>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</si>
  <si>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</si>
  <si>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</si>
  <si>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</si>
  <si>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</si>
  <si>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</si>
  <si>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</si>
  <si>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</si>
  <si>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</si>
  <si>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</si>
  <si>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</si>
  <si>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</si>
  <si>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</si>
  <si>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</si>
  <si>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</si>
  <si>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</si>
  <si>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</si>
  <si>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</si>
  <si>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</si>
  <si>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</si>
  <si>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</si>
  <si>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</si>
  <si>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</si>
  <si>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</si>
  <si>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</si>
  <si>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</si>
  <si>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</si>
  <si>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</si>
  <si>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</si>
  <si>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</si>
  <si>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</si>
  <si>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</si>
  <si>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</si>
  <si>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</si>
  <si>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</si>
  <si>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</si>
  <si>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</si>
  <si>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</si>
  <si>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</si>
  <si>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</si>
  <si>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</si>
  <si>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</si>
  <si>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</si>
  <si>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</si>
  <si>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</si>
  <si>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</si>
  <si>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</si>
  <si>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</si>
  <si>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</si>
  <si>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</si>
  <si>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</si>
  <si>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</si>
  <si>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</si>
  <si>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</si>
  <si>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</si>
  <si>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</si>
  <si>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</si>
  <si>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</si>
  <si>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</si>
  <si>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</si>
  <si>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</si>
  <si>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</si>
  <si>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</si>
  <si>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</si>
  <si>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</si>
  <si>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</si>
  <si>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</si>
  <si>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</si>
  <si>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</si>
  <si>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</si>
  <si>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</si>
  <si>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</si>
  <si>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</si>
  <si>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</si>
  <si>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</si>
  <si>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</si>
  <si>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</si>
  <si>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</si>
  <si>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</si>
  <si>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</si>
  <si>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</si>
  <si>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</si>
  <si>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</si>
  <si>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</si>
  <si>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</si>
  <si>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</si>
  <si>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</si>
  <si>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</si>
  <si>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</si>
  <si>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</si>
  <si>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</si>
  <si>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</si>
  <si>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</si>
  <si>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</si>
  <si>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</si>
  <si>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</si>
  <si>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</si>
  <si>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</si>
  <si>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</si>
  <si>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</si>
  <si>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</si>
  <si>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</si>
  <si>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</si>
  <si>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</si>
  <si>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</si>
  <si>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</si>
  <si>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</si>
  <si>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</si>
  <si>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</si>
  <si>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</si>
  <si>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</si>
  <si>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</si>
  <si>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</si>
  <si>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</si>
  <si>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</si>
  <si>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</si>
  <si>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</si>
  <si>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</si>
  <si>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</si>
  <si>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</si>
  <si>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</si>
  <si>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</si>
  <si>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</si>
  <si>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</si>
  <si>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</si>
  <si>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</si>
  <si>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</si>
  <si>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</si>
  <si>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</si>
  <si>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</si>
  <si>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</si>
  <si>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</si>
  <si>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</si>
  <si>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</si>
  <si>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</si>
  <si>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</si>
  <si>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</si>
  <si>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</si>
  <si>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</si>
  <si>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</si>
  <si>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</si>
  <si>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</si>
  <si>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</si>
  <si>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</si>
  <si>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</si>
  <si>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</si>
  <si>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</si>
  <si>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</si>
  <si>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</si>
  <si>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</si>
  <si>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</si>
  <si>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</si>
  <si>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</si>
  <si>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</si>
  <si>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</si>
  <si>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</si>
  <si>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</si>
  <si>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</si>
  <si>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</si>
  <si>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</si>
  <si>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</si>
  <si>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</si>
  <si>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</si>
  <si>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</si>
  <si>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</si>
  <si>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</si>
  <si>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</si>
  <si>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</si>
  <si>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</si>
  <si>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</si>
  <si>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</si>
  <si>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</si>
  <si>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</si>
  <si>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</si>
  <si>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</si>
  <si>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</si>
  <si>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</si>
  <si>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</si>
  <si>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</si>
  <si>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</si>
  <si>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</si>
  <si>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</si>
  <si>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</si>
  <si>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</si>
  <si>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</si>
  <si>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</si>
  <si>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</si>
  <si>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</si>
  <si>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</si>
  <si>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</si>
  <si>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</si>
  <si>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</si>
  <si>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</si>
  <si>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</si>
  <si>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</si>
  <si>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</si>
  <si>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</si>
  <si>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</si>
  <si>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</si>
  <si>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</si>
  <si>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</si>
  <si>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</si>
  <si>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</si>
  <si>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</si>
  <si>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</si>
  <si>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</si>
  <si>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</si>
  <si>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</si>
  <si>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</si>
  <si>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</si>
  <si>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</si>
  <si>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</si>
  <si>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</si>
  <si>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</si>
  <si>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</si>
  <si>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</si>
  <si>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</si>
  <si>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</si>
  <si>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</si>
  <si>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</si>
  <si>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</si>
  <si>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</si>
  <si>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</si>
  <si>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</si>
  <si>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</si>
  <si>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</si>
  <si>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</si>
  <si>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</si>
  <si>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</si>
  <si>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</si>
  <si>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</si>
  <si>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</si>
  <si>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</si>
  <si>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</si>
  <si>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</si>
  <si>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</si>
  <si>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</si>
  <si>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</si>
  <si>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</si>
  <si>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</si>
  <si>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</si>
  <si>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</si>
  <si>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</si>
  <si>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</si>
  <si>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</si>
  <si>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</si>
  <si>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</si>
  <si>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</si>
  <si>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</si>
  <si>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</si>
  <si>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</si>
  <si>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</si>
  <si>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</si>
  <si>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</si>
  <si>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</si>
  <si>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</si>
  <si>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</si>
  <si>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</si>
  <si>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</si>
  <si>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</si>
  <si>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</si>
  <si>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</si>
  <si>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</si>
  <si>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</si>
  <si>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</si>
  <si>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</si>
  <si>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</si>
  <si>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</si>
  <si>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</si>
  <si>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</si>
  <si>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</si>
  <si>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</si>
  <si>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</si>
  <si>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</si>
  <si>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</si>
  <si>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</si>
  <si>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</si>
  <si>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</si>
  <si>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</si>
  <si>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</si>
  <si>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</si>
  <si>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</si>
  <si>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</si>
  <si>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</si>
  <si>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</si>
  <si>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</si>
  <si>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</si>
  <si>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</si>
  <si>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</si>
  <si>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</si>
  <si>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</si>
  <si>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</si>
  <si>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</si>
  <si>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</si>
  <si>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</si>
  <si>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</si>
  <si>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</si>
  <si>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</si>
  <si>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</si>
  <si>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</si>
  <si>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</si>
  <si>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</si>
  <si>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</si>
  <si>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</si>
  <si>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</si>
  <si>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</si>
  <si>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</si>
  <si>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</si>
  <si>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</si>
  <si>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</si>
  <si>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</si>
  <si>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</si>
  <si>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</si>
  <si>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</si>
  <si>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</si>
  <si>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</si>
  <si>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</si>
  <si>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</si>
  <si>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</si>
  <si>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</si>
  <si>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</si>
  <si>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</si>
  <si>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</si>
  <si>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</si>
  <si>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</si>
  <si>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</si>
  <si>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</si>
  <si>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</si>
  <si>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</si>
  <si>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</si>
  <si>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</si>
  <si>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</si>
  <si>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</si>
  <si>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</si>
  <si>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</si>
  <si>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</si>
  <si>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</si>
  <si>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</si>
  <si>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</si>
  <si>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</si>
  <si>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</si>
  <si>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</si>
  <si>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</si>
  <si>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</si>
  <si>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</si>
  <si>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</si>
  <si>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</si>
  <si>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</si>
  <si>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</si>
  <si>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</si>
  <si>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</si>
  <si>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</si>
  <si>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</si>
  <si>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</si>
  <si>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</si>
  <si>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</si>
  <si>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</si>
  <si>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</si>
  <si>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</si>
  <si>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</si>
  <si>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</si>
  <si>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</si>
  <si>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</si>
  <si>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</si>
  <si>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</si>
  <si>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</si>
  <si>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</si>
  <si>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</si>
  <si>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</si>
  <si>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</si>
  <si>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</si>
  <si>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</si>
  <si>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</si>
  <si>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</si>
  <si>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</si>
  <si>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</si>
  <si>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</si>
  <si>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</si>
  <si>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</si>
  <si>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</si>
  <si>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</si>
  <si>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</si>
  <si>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</si>
  <si>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</si>
  <si>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</si>
  <si>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</si>
  <si>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</si>
  <si>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</si>
  <si>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</si>
  <si>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</si>
  <si>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</si>
  <si>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</si>
  <si>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</si>
  <si>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</si>
  <si>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</si>
  <si>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</si>
  <si>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</si>
  <si>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</si>
  <si>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</si>
  <si>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</si>
  <si>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</si>
  <si>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</si>
  <si>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</si>
  <si>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</si>
  <si>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</si>
  <si>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</si>
  <si>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</si>
  <si>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</si>
  <si>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</si>
  <si>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</si>
  <si>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</si>
  <si>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</si>
  <si>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</si>
  <si>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</si>
  <si>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</si>
  <si>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</si>
  <si>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</si>
  <si>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</si>
  <si>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</si>
  <si>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</si>
  <si>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</si>
  <si>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</si>
  <si>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</si>
  <si>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</si>
  <si>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</si>
  <si>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</si>
  <si>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</si>
  <si>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</si>
  <si>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</si>
  <si>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</si>
  <si>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</si>
  <si>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</si>
  <si>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</si>
  <si>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</si>
  <si>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</si>
  <si>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</si>
  <si>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</si>
  <si>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</si>
  <si>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</si>
  <si>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</si>
  <si>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</si>
  <si>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</si>
  <si>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</si>
  <si>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</si>
  <si>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</si>
  <si>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</si>
  <si>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</si>
  <si>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</si>
  <si>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</si>
  <si>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</si>
  <si>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</si>
  <si>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</si>
  <si>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</si>
  <si>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</si>
  <si>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</si>
  <si>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</si>
  <si>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</si>
  <si>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</si>
  <si>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</si>
  <si>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</si>
  <si>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</si>
  <si>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</si>
  <si>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</si>
  <si>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</si>
  <si>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</si>
  <si>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</si>
  <si>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</si>
  <si>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</si>
  <si>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</si>
  <si>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</si>
  <si>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</si>
  <si>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</si>
  <si>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</si>
  <si>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</si>
  <si>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</si>
  <si>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</si>
  <si>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</si>
  <si>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</si>
  <si>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</si>
  <si>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</si>
  <si>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</si>
  <si>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</si>
  <si>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</si>
  <si>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</si>
  <si>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</si>
  <si>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</si>
  <si>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</si>
  <si>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</si>
  <si>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</si>
  <si>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</si>
  <si>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</si>
  <si>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</si>
  <si>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</si>
  <si>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</si>
  <si>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</si>
  <si>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</si>
  <si>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</si>
  <si>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</si>
  <si>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</si>
  <si>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</si>
  <si>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</si>
  <si>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</si>
  <si>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</si>
  <si>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</si>
  <si>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</si>
  <si>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</si>
  <si>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</si>
  <si>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</si>
  <si>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</si>
  <si>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</si>
  <si>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</si>
  <si>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</si>
  <si>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</si>
  <si>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</si>
  <si>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</si>
  <si>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</si>
  <si>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</si>
  <si>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</si>
  <si>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</si>
  <si>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</si>
  <si>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</si>
  <si>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</si>
  <si>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</si>
  <si>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</si>
  <si>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</si>
  <si>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</si>
  <si>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</si>
  <si>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</si>
  <si>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</si>
  <si>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</si>
  <si>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</si>
  <si>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</si>
  <si>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</si>
  <si>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</si>
  <si>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</si>
  <si>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</si>
  <si>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</si>
  <si>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</si>
  <si>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</si>
  <si>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</si>
  <si>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</si>
  <si>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</si>
  <si>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</si>
  <si>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</si>
  <si>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</si>
  <si>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</si>
  <si>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</si>
  <si>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</si>
  <si>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</si>
  <si>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</si>
  <si>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</si>
  <si>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</si>
  <si>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</si>
  <si>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</si>
  <si>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</si>
  <si>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</si>
  <si>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</si>
  <si>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</si>
  <si>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</si>
  <si>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</si>
  <si>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</si>
  <si>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</si>
  <si>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</si>
  <si>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</si>
  <si>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</si>
  <si>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</si>
  <si>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</si>
  <si>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</si>
  <si>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</si>
  <si>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</si>
  <si>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</si>
  <si>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</si>
  <si>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</si>
  <si>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</si>
  <si>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</si>
  <si>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</si>
  <si>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</si>
  <si>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</si>
  <si>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</si>
  <si>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</si>
  <si>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</si>
  <si>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</si>
  <si>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</si>
  <si>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</si>
  <si>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</si>
  <si>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</si>
  <si>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</si>
  <si>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</si>
  <si>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</si>
  <si>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</si>
  <si>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</si>
  <si>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</si>
  <si>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</si>
  <si>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</si>
  <si>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</si>
  <si>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</si>
  <si>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</si>
  <si>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</si>
  <si>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</si>
  <si>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</si>
  <si>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</si>
  <si>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</si>
  <si>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</si>
  <si>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</si>
  <si>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</si>
  <si>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</si>
  <si>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</si>
  <si>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</si>
  <si>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</si>
  <si>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</si>
  <si>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</si>
  <si>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</si>
  <si>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</si>
  <si>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</si>
  <si>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</si>
  <si>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</si>
  <si>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</si>
  <si>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</si>
  <si>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</si>
  <si>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</si>
  <si>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</si>
  <si>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</si>
  <si>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</si>
  <si>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</si>
  <si>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</si>
  <si>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</si>
  <si>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</si>
  <si>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</si>
  <si>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</si>
  <si>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</si>
  <si>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</si>
  <si>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</si>
  <si>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</si>
  <si>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</si>
  <si>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</si>
  <si>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</si>
  <si>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</si>
  <si>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</si>
  <si>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</si>
  <si>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</si>
  <si>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</si>
  <si>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</si>
  <si>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</si>
  <si>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</si>
  <si>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</si>
  <si>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</si>
  <si>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</si>
  <si>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</si>
  <si>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</si>
  <si>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</si>
  <si>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</si>
  <si>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</si>
  <si>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</si>
  <si>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</si>
  <si>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</si>
  <si>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</si>
  <si>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</si>
  <si>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</si>
  <si>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</si>
  <si>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</si>
  <si>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</si>
  <si>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</si>
  <si>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</si>
  <si>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</si>
  <si>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</si>
  <si>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</si>
  <si>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</si>
  <si>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</si>
  <si>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</si>
  <si>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</si>
  <si>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</si>
  <si>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</si>
  <si>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</si>
  <si>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</si>
  <si>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</si>
  <si>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</si>
  <si>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</si>
  <si>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</si>
  <si>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</si>
  <si>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</si>
  <si>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</si>
  <si>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</si>
  <si>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</si>
  <si>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</si>
  <si>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</si>
  <si>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</si>
  <si>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</si>
  <si>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</si>
  <si>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</si>
  <si>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</si>
  <si>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</si>
  <si>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</si>
  <si>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</si>
  <si>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</si>
  <si>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</si>
  <si>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</si>
  <si>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</si>
  <si>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</si>
  <si>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</si>
  <si>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</si>
  <si>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</si>
  <si>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</si>
  <si>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</si>
  <si>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</si>
  <si>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</si>
  <si>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</si>
  <si>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</si>
  <si>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</si>
  <si>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</si>
  <si>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</si>
  <si>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</si>
  <si>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</si>
  <si>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</si>
  <si>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</si>
  <si>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</si>
  <si>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</si>
  <si>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</si>
  <si>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</si>
  <si>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</si>
  <si>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</si>
  <si>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</si>
  <si>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</si>
  <si>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</si>
  <si>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</si>
  <si>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</si>
  <si>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</si>
  <si>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</si>
  <si>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</si>
  <si>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</si>
  <si>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</si>
  <si>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</si>
  <si>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</si>
  <si>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</si>
  <si>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</si>
  <si>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</si>
  <si>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</si>
  <si>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</si>
  <si>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</si>
  <si>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</si>
  <si>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</si>
  <si>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</si>
  <si>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</si>
  <si>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</si>
  <si>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</si>
  <si>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</si>
  <si>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</si>
  <si>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</si>
  <si>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</si>
  <si>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</si>
  <si>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</si>
  <si>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</si>
  <si>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</si>
  <si>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</si>
  <si>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</si>
  <si>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</si>
  <si>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</si>
  <si>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</si>
  <si>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</si>
  <si>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</si>
  <si>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</si>
  <si>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</si>
  <si>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</si>
  <si>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</si>
  <si>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</si>
  <si>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</si>
  <si>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</si>
  <si>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</si>
  <si>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</si>
  <si>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</si>
  <si>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</si>
  <si>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</si>
  <si>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</si>
  <si>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</si>
  <si>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</si>
  <si>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</si>
  <si>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</si>
  <si>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</si>
  <si>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</si>
  <si>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</si>
  <si>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</si>
  <si>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</si>
  <si>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</si>
  <si>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</si>
  <si>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</si>
  <si>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</si>
  <si>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</si>
  <si>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</si>
  <si>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</si>
  <si>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</si>
  <si>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</si>
  <si>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</si>
  <si>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</si>
  <si>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</si>
  <si>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</si>
  <si>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</si>
  <si>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</si>
  <si>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</si>
  <si>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</si>
  <si>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</si>
  <si>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</si>
  <si>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</si>
  <si>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</si>
  <si>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</si>
  <si>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</si>
  <si>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</si>
  <si>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</si>
  <si>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</si>
  <si>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</si>
  <si>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</si>
  <si>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</si>
  <si>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</si>
  <si>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</si>
  <si>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</si>
  <si>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</si>
  <si>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</si>
  <si>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</si>
  <si>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</si>
  <si>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</si>
  <si>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</si>
  <si>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</si>
  <si>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</si>
  <si>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</si>
  <si>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</si>
  <si>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</si>
  <si>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</si>
  <si>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</si>
  <si>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</si>
  <si>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</si>
  <si>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</si>
  <si>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</si>
  <si>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</si>
  <si>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</si>
  <si>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</si>
  <si>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</si>
  <si>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</si>
  <si>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</si>
  <si>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</si>
  <si>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</si>
  <si>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</si>
  <si>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</si>
  <si>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</si>
  <si>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</si>
  <si>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</si>
  <si>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</si>
  <si>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</si>
  <si>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</si>
  <si>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</si>
  <si>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</si>
  <si>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</si>
  <si>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</si>
  <si>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</si>
  <si>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</si>
  <si>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</si>
  <si>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</si>
  <si>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</si>
  <si>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</si>
  <si>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</si>
  <si>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</si>
  <si>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</si>
  <si>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</si>
  <si>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</si>
  <si>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</si>
  <si>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</si>
  <si>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</si>
  <si>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</si>
  <si>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</si>
  <si>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</si>
  <si>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</si>
  <si>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</si>
  <si>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</si>
  <si>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</si>
  <si>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</si>
  <si>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</si>
  <si>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</si>
  <si>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</si>
  <si>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</si>
  <si>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</si>
  <si>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</si>
  <si>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</si>
  <si>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</si>
  <si>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</si>
  <si>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</si>
  <si>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</si>
  <si>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</si>
  <si>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</si>
  <si>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</si>
  <si>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</si>
  <si>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</si>
  <si>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</si>
  <si>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</si>
  <si>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</si>
  <si>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</si>
  <si>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</si>
  <si>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</si>
  <si>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</si>
  <si>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</si>
  <si>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</si>
  <si>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</si>
  <si>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</si>
  <si>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</si>
  <si>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</si>
  <si>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</si>
  <si>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</si>
  <si>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</si>
  <si>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</si>
  <si>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</si>
  <si>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</si>
  <si>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</si>
  <si>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</si>
  <si>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</si>
  <si>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</si>
  <si>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</si>
  <si>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</si>
  <si>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</si>
  <si>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</si>
  <si>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</si>
  <si>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</si>
  <si>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</si>
  <si>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</si>
  <si>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</si>
  <si>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</si>
  <si>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</si>
  <si>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</si>
  <si>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</si>
  <si>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</si>
  <si>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</si>
  <si>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</si>
  <si>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</si>
  <si>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</si>
  <si>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</si>
  <si>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</si>
  <si>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</si>
  <si>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</si>
  <si>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</si>
  <si>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</si>
  <si>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</si>
  <si>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</si>
  <si>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</si>
  <si>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</si>
  <si>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</si>
  <si>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</si>
  <si>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</si>
  <si>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</si>
  <si>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</si>
  <si>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</si>
  <si>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</si>
  <si>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</si>
  <si>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</si>
  <si>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</si>
  <si>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</si>
  <si>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</si>
  <si>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</si>
  <si>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</si>
  <si>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</si>
  <si>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</si>
  <si>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</si>
  <si>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</si>
  <si>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</si>
  <si>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</si>
  <si>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</si>
  <si>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</si>
  <si>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</si>
  <si>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</si>
  <si>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</si>
  <si>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</si>
  <si>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</si>
  <si>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</si>
  <si>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</si>
  <si>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</si>
  <si>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</si>
  <si>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</si>
  <si>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</si>
  <si>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</si>
  <si>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</si>
  <si>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</si>
  <si>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</si>
  <si>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</si>
  <si>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</si>
  <si>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</si>
  <si>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</si>
  <si>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</si>
  <si>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</si>
  <si>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</si>
  <si>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</si>
  <si>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</si>
  <si>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</si>
  <si>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</si>
  <si>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</si>
  <si>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</si>
  <si>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</si>
  <si>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</si>
  <si>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</si>
  <si>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</si>
  <si>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</si>
  <si>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</si>
  <si>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</si>
  <si>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</si>
  <si>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</si>
  <si>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</si>
  <si>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</si>
  <si>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</si>
  <si>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</si>
  <si>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</si>
  <si>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</si>
  <si>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</si>
  <si>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</si>
  <si>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</si>
  <si>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</si>
  <si>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</si>
  <si>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</si>
  <si>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</si>
  <si>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</si>
  <si>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</si>
  <si>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</si>
  <si>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</si>
  <si>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</si>
  <si>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</si>
  <si>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</si>
  <si>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</si>
  <si>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</si>
  <si>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</si>
  <si>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</si>
  <si>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</si>
  <si>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</si>
  <si>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</si>
  <si>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</si>
  <si>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</si>
  <si>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</si>
  <si>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</si>
  <si>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</si>
  <si>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</si>
  <si>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</si>
  <si>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</si>
  <si>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</si>
  <si>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</si>
  <si>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</si>
  <si>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</si>
  <si>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</si>
  <si>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</si>
  <si>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</si>
  <si>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</si>
  <si>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</si>
  <si>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</si>
  <si>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</si>
  <si>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</si>
  <si>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</si>
  <si>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</si>
  <si>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</si>
  <si>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</si>
  <si>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</si>
  <si>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</si>
  <si>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</si>
  <si>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</si>
  <si>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</si>
  <si>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</si>
  <si>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</si>
  <si>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</si>
  <si>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</si>
  <si>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</si>
  <si>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</si>
  <si>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</si>
  <si>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</si>
  <si>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</si>
  <si>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</si>
  <si>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</si>
  <si>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</si>
  <si>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</si>
  <si>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</si>
  <si>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</si>
  <si>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</si>
  <si>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</si>
  <si>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</si>
  <si>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</si>
  <si>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</si>
  <si>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</si>
  <si>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</si>
  <si>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</si>
  <si>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</si>
  <si>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</si>
  <si>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</si>
  <si>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</si>
  <si>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</si>
  <si>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</si>
  <si>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</si>
  <si>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</si>
  <si>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</si>
  <si>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</si>
  <si>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</si>
  <si>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</si>
  <si>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</si>
  <si>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</si>
  <si>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</si>
  <si>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</si>
  <si>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</si>
  <si>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</si>
  <si>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</si>
  <si>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</si>
  <si>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</si>
  <si>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</si>
  <si>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</si>
  <si>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</si>
  <si>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</si>
  <si>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</si>
  <si>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</si>
  <si>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</si>
  <si>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</si>
  <si>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</si>
  <si>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</si>
  <si>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</si>
  <si>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</si>
  <si>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</si>
  <si>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</si>
  <si>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</si>
  <si>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</si>
  <si>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</si>
  <si>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</si>
  <si>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</si>
  <si>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</si>
  <si>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</si>
  <si>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</si>
  <si>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</si>
  <si>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</si>
  <si>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</si>
  <si>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</si>
  <si>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</si>
  <si>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</si>
  <si>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</si>
  <si>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</si>
  <si>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</si>
  <si>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</si>
  <si>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</si>
  <si>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</si>
  <si>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</si>
  <si>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</si>
  <si>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</si>
  <si>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</si>
  <si>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</si>
  <si>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</si>
  <si>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</si>
  <si>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</si>
  <si>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</si>
  <si>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</si>
  <si>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</si>
  <si>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</si>
  <si>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</si>
  <si>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</si>
  <si>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</si>
  <si>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</si>
  <si>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</si>
  <si>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</si>
  <si>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</si>
  <si>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</si>
  <si>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</si>
  <si>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</si>
  <si>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</si>
  <si>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</si>
  <si>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</si>
  <si>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</si>
  <si>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</si>
  <si>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</si>
  <si>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</si>
  <si>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</si>
  <si>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</si>
  <si>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</si>
  <si>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</si>
  <si>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</si>
  <si>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</si>
  <si>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</si>
  <si>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</si>
  <si>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</si>
  <si>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</si>
  <si>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</si>
  <si>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</si>
  <si>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</si>
  <si>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</si>
  <si>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</si>
  <si>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</si>
  <si>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</si>
  <si>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</si>
  <si>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</si>
  <si>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</si>
  <si>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</si>
  <si>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</si>
  <si>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</si>
  <si>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</si>
  <si>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</si>
  <si>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</si>
  <si>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</si>
  <si>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</si>
  <si>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</si>
  <si>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</si>
  <si>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</si>
  <si>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</si>
  <si>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</si>
  <si>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</si>
  <si>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</si>
  <si>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</si>
  <si>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</si>
  <si>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</si>
  <si>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</si>
  <si>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</si>
  <si>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</si>
  <si>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</si>
  <si>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</si>
  <si>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</si>
  <si>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</si>
  <si>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</si>
  <si>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</si>
  <si>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</si>
  <si>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</si>
  <si>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</si>
  <si>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</si>
  <si>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</si>
  <si>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</si>
  <si>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</si>
  <si>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</si>
  <si>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</si>
  <si>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</si>
  <si>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</si>
  <si>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</si>
  <si>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</si>
  <si>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</si>
  <si>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</si>
  <si>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</si>
  <si>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</si>
  <si>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</si>
  <si>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</si>
  <si>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</si>
  <si>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</si>
  <si>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</si>
  <si>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</si>
  <si>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</si>
  <si>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</si>
  <si>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</si>
  <si>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</si>
  <si>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</si>
  <si>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</si>
  <si>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</si>
  <si>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</si>
  <si>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</si>
  <si>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</si>
  <si>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</si>
  <si>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</si>
  <si>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</si>
  <si>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</si>
  <si>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</si>
  <si>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</si>
  <si>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</si>
  <si>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</si>
  <si>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</si>
  <si>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</si>
  <si>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</si>
  <si>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</si>
  <si>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</si>
  <si>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</si>
  <si>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</si>
  <si>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</si>
  <si>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</si>
  <si>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</si>
  <si>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</si>
  <si>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</si>
  <si>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</si>
  <si>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</si>
  <si>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</si>
  <si>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</si>
  <si>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</si>
  <si>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</si>
  <si>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</si>
  <si>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</si>
  <si>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</si>
  <si>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</si>
  <si>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</si>
  <si>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</si>
  <si>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</si>
  <si>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</si>
  <si>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</si>
  <si>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</si>
  <si>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</si>
  <si>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</si>
  <si>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</si>
  <si>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</si>
  <si>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</si>
  <si>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</si>
  <si>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</si>
  <si>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</si>
  <si>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</si>
  <si>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</si>
  <si>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</si>
  <si>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</si>
  <si>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</si>
  <si>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</si>
  <si>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</si>
  <si>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</si>
  <si>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</si>
  <si>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</si>
  <si>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</si>
  <si>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</si>
  <si>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</si>
  <si>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</si>
  <si>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</si>
  <si>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</si>
  <si>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</si>
  <si>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</si>
  <si>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</si>
  <si>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</si>
  <si>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</si>
  <si>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</si>
  <si>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</si>
  <si>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</si>
  <si>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</si>
  <si>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</si>
  <si>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</si>
  <si>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</si>
  <si>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</si>
  <si>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</si>
  <si>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</si>
  <si>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</si>
  <si>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</si>
  <si>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</si>
  <si>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</si>
  <si>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</si>
  <si>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</si>
  <si>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</si>
  <si>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</si>
  <si>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</si>
  <si>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</si>
  <si>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</si>
  <si>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</si>
  <si>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</si>
  <si>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</si>
  <si>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</si>
  <si>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</si>
  <si>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</si>
  <si>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</si>
  <si>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</si>
  <si>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</si>
  <si>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</si>
  <si>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</si>
  <si>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</si>
  <si>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</si>
  <si>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</si>
  <si>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</si>
  <si>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</si>
  <si>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</si>
  <si>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</si>
  <si>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</si>
  <si>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</si>
  <si>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</si>
  <si>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</si>
  <si>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</si>
  <si>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</si>
  <si>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</si>
  <si>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</si>
  <si>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</si>
  <si>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</si>
  <si>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</si>
  <si>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</si>
  <si>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</si>
  <si>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</si>
  <si>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</si>
  <si>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</si>
  <si>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</si>
  <si>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</si>
  <si>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</si>
  <si>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</si>
  <si>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</si>
  <si>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</si>
  <si>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</si>
  <si>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</si>
  <si>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</si>
  <si>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</si>
  <si>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</si>
  <si>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</si>
  <si>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</si>
  <si>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</si>
  <si>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</si>
  <si>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</si>
  <si>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</si>
  <si>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</si>
  <si>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</si>
  <si>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</si>
  <si>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</si>
  <si>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</si>
  <si>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</si>
  <si>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</si>
  <si>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</si>
  <si>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</si>
  <si>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</si>
  <si>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</si>
  <si>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</si>
  <si>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</si>
  <si>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</si>
  <si>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</si>
  <si>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</si>
  <si>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</si>
  <si>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</si>
  <si>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</si>
  <si>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</si>
  <si>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</si>
  <si>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</si>
  <si>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</si>
  <si>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</si>
  <si>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</si>
  <si>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</si>
  <si>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</si>
  <si>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</si>
  <si>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</si>
  <si>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</si>
  <si>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</si>
  <si>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</si>
  <si>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</si>
  <si>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</si>
  <si>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</si>
  <si>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</si>
  <si>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</si>
  <si>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</si>
  <si>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</si>
  <si>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</si>
  <si>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</si>
  <si>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</si>
  <si>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</si>
  <si>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</si>
  <si>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</si>
  <si>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</si>
  <si>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</si>
  <si>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</si>
  <si>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</si>
  <si>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</si>
  <si>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</si>
  <si>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</si>
  <si>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</si>
  <si>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</si>
  <si>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</si>
  <si>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</si>
  <si>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</si>
  <si>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</si>
  <si>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</si>
  <si>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</si>
  <si>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</si>
  <si>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</si>
  <si>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</si>
  <si>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</si>
  <si>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</si>
  <si>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</si>
  <si>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</si>
  <si>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</si>
  <si>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</si>
  <si>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</si>
  <si>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</si>
  <si>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</si>
  <si>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</si>
  <si>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</si>
  <si>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</si>
  <si>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</si>
  <si>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</si>
  <si>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</si>
  <si>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</si>
  <si>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</si>
  <si>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</si>
  <si>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</si>
  <si>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</si>
  <si>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</si>
  <si>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</si>
  <si>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</si>
  <si>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</si>
  <si>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</si>
  <si>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</si>
  <si>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</si>
  <si>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</si>
  <si>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</si>
  <si>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</si>
  <si>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</si>
  <si>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</si>
  <si>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</si>
  <si>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</si>
  <si>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</si>
  <si>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</si>
  <si>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</si>
  <si>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</si>
  <si>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</si>
  <si>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</si>
  <si>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</si>
  <si>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</si>
  <si>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</si>
  <si>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</si>
  <si>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</si>
  <si>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</si>
  <si>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</si>
  <si>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</si>
  <si>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</si>
  <si>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</si>
  <si>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</si>
  <si>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</si>
  <si>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</si>
  <si>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</si>
  <si>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</si>
  <si>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</si>
  <si>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</si>
  <si>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</si>
  <si>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</si>
  <si>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</si>
  <si>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</si>
  <si>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</si>
  <si>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</si>
  <si>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</si>
  <si>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</si>
  <si>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</si>
  <si>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</si>
  <si>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</si>
  <si>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</si>
  <si>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</si>
  <si>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</si>
  <si>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</si>
  <si>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</si>
  <si>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</si>
  <si>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</si>
  <si>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</si>
  <si>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</si>
  <si>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</si>
  <si>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</si>
  <si>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</si>
  <si>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</si>
  <si>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</si>
  <si>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</si>
  <si>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</si>
  <si>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</si>
  <si>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</si>
  <si>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</si>
  <si>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</si>
  <si>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</si>
  <si>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</si>
  <si>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</si>
  <si>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</si>
  <si>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</si>
  <si>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</si>
  <si>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</si>
  <si>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</si>
  <si>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</si>
  <si>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</si>
  <si>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</si>
  <si>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</si>
  <si>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</si>
  <si>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</si>
  <si>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</si>
  <si>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</si>
  <si>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</si>
  <si>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</si>
  <si>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</si>
  <si>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</si>
  <si>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</si>
  <si>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</si>
  <si>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</si>
  <si>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</si>
  <si>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</si>
  <si>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</si>
  <si>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</si>
  <si>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</si>
  <si>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</si>
  <si>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</si>
  <si>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</si>
  <si>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</si>
  <si>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</si>
  <si>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</si>
  <si>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</si>
  <si>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</si>
  <si>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</si>
  <si>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</si>
  <si>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</si>
  <si>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</si>
  <si>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</si>
  <si>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</si>
  <si>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</si>
  <si>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</si>
  <si>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</si>
  <si>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</si>
  <si>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</si>
  <si>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</si>
  <si>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</si>
  <si>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</si>
  <si>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</si>
  <si>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</si>
  <si>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</si>
  <si>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</si>
  <si>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</si>
  <si>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</si>
  <si>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</si>
  <si>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</si>
  <si>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</si>
  <si>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</si>
  <si>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</si>
  <si>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</si>
  <si>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</si>
  <si>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</si>
  <si>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</si>
  <si>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</si>
  <si>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</si>
  <si>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</si>
  <si>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</si>
  <si>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</si>
  <si>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</si>
  <si>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</si>
  <si>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</si>
  <si>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</si>
  <si>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</si>
  <si>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</si>
  <si>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</si>
  <si>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</si>
  <si>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</si>
  <si>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</si>
  <si>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</si>
  <si>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</si>
  <si>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</si>
  <si>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</si>
  <si>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</si>
  <si>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</si>
  <si>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</si>
  <si>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</si>
  <si>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</si>
  <si>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</si>
  <si>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</si>
  <si>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</si>
  <si>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</si>
  <si>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</si>
  <si>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</si>
  <si>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</si>
  <si>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</si>
  <si>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</si>
  <si>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</si>
  <si>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</si>
  <si>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</si>
  <si>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</si>
  <si>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</si>
  <si>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</si>
  <si>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</si>
  <si>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</si>
  <si>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</si>
  <si>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</si>
  <si>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</si>
  <si>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</si>
  <si>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</si>
  <si>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</si>
  <si>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</si>
  <si>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</si>
  <si>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</si>
  <si>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</si>
  <si>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</si>
  <si>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</si>
  <si>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</si>
  <si>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</si>
  <si>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</si>
  <si>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</si>
  <si>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</si>
  <si>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</si>
  <si>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</si>
  <si>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</si>
  <si>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</si>
  <si>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</si>
  <si>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</si>
  <si>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</si>
  <si>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</si>
  <si>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</si>
  <si>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</si>
  <si>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</si>
  <si>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</si>
  <si>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</si>
  <si>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</si>
  <si>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</si>
  <si>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</si>
  <si>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</si>
  <si>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</si>
  <si>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</si>
  <si>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</si>
  <si>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</si>
  <si>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</si>
  <si>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</si>
  <si>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</si>
  <si>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</si>
  <si>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</si>
  <si>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</si>
  <si>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</si>
  <si>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</si>
  <si>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</si>
  <si>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</si>
  <si>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</si>
  <si>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</si>
  <si>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</si>
  <si>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</si>
  <si>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</si>
  <si>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</si>
  <si>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</si>
  <si>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</si>
  <si>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</si>
  <si>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</si>
  <si>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</si>
  <si>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</si>
  <si>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</si>
  <si>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</si>
  <si>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</si>
  <si>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</si>
  <si>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</si>
  <si>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</si>
  <si>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</si>
  <si>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</si>
  <si>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</si>
  <si>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</si>
  <si>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</si>
  <si>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</si>
  <si>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</si>
  <si>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</si>
  <si>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</si>
  <si>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</si>
  <si>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</si>
  <si>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</si>
  <si>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</si>
  <si>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</si>
  <si>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</si>
  <si>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</si>
  <si>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</si>
  <si>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</si>
  <si>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</si>
  <si>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</si>
  <si>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</si>
  <si>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</si>
  <si>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</si>
  <si>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</si>
  <si>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</si>
  <si>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</si>
  <si>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</si>
  <si>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</si>
  <si>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</si>
  <si>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</si>
  <si>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</si>
  <si>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</si>
  <si>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</si>
  <si>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</si>
  <si>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</si>
  <si>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</si>
  <si>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</si>
  <si>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</si>
  <si>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</si>
  <si>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</si>
  <si>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</si>
  <si>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</si>
  <si>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</si>
  <si>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</si>
  <si>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</si>
  <si>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</si>
  <si>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</si>
  <si>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</si>
  <si>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</si>
  <si>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</si>
  <si>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</si>
  <si>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</si>
  <si>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</si>
  <si>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</si>
  <si>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</si>
  <si>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</si>
  <si>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</si>
  <si>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</si>
  <si>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</si>
  <si>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</si>
  <si>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</si>
  <si>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</si>
  <si>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</si>
  <si>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</si>
  <si>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</si>
  <si>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</si>
  <si>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</si>
  <si>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</si>
  <si>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</si>
  <si>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</si>
  <si>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</si>
  <si>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</si>
  <si>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</si>
  <si>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</si>
  <si>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</si>
  <si>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</si>
  <si>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</si>
  <si>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</si>
  <si>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</si>
  <si>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</si>
  <si>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</si>
  <si>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</si>
  <si>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</si>
  <si>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</si>
  <si>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</si>
  <si>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</si>
  <si>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</si>
  <si>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</si>
  <si>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</si>
  <si>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</si>
  <si>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</si>
  <si>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</si>
  <si>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</si>
  <si>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</si>
  <si>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</si>
  <si>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</si>
  <si>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</si>
  <si>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</si>
  <si>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</si>
  <si>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</si>
  <si>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</si>
  <si>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</si>
  <si>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</si>
  <si>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</si>
  <si>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</si>
  <si>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</si>
  <si>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</si>
  <si>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</si>
  <si>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</si>
  <si>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</si>
  <si>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</si>
  <si>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</si>
  <si>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</si>
  <si>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</si>
  <si>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</si>
  <si>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</si>
  <si>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</si>
  <si>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</si>
  <si>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</si>
  <si>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</si>
  <si>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</si>
  <si>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</si>
  <si>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</si>
  <si>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</si>
  <si>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</si>
  <si>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</si>
  <si>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</si>
  <si>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</si>
  <si>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</si>
  <si>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</si>
  <si>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</si>
  <si>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</si>
  <si>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</si>
  <si>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</si>
  <si>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</si>
  <si>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</si>
  <si>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</si>
  <si>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</si>
  <si>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</si>
  <si>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</si>
  <si>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</si>
  <si>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</si>
  <si>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</si>
  <si>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</si>
  <si>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</si>
  <si>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</si>
  <si>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</si>
  <si>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</si>
  <si>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</si>
  <si>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</si>
  <si>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</si>
  <si>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</si>
  <si>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</si>
  <si>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</si>
  <si>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</si>
  <si>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</si>
  <si>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</si>
  <si>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</si>
  <si>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</si>
  <si>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</si>
  <si>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</si>
  <si>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</si>
  <si>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</si>
  <si>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</si>
  <si>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</si>
  <si>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</si>
  <si>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</si>
  <si>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</si>
  <si>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</si>
  <si>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</si>
  <si>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</si>
  <si>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</si>
  <si>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</si>
  <si>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</si>
  <si>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</si>
  <si>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</si>
  <si>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</si>
  <si>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</si>
  <si>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</si>
  <si>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</si>
  <si>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</si>
  <si>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</si>
  <si>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</si>
  <si>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</si>
  <si>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</si>
  <si>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</si>
  <si>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</si>
  <si>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</si>
  <si>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</si>
  <si>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</si>
  <si>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</si>
  <si>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</si>
  <si>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</si>
  <si>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</si>
  <si>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</si>
  <si>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</si>
  <si>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</si>
  <si>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</si>
  <si>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</si>
  <si>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</si>
  <si>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</si>
  <si>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</si>
  <si>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</si>
  <si>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</si>
  <si>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</si>
  <si>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</si>
  <si>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</si>
  <si>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</si>
  <si>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</si>
  <si>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</si>
  <si>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</si>
  <si>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</si>
  <si>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</si>
  <si>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</si>
  <si>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</si>
  <si>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</si>
  <si>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</si>
  <si>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</si>
  <si>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</si>
  <si>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</si>
  <si>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</si>
  <si>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</si>
  <si>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</si>
  <si>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</si>
  <si>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</si>
  <si>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</si>
  <si>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</si>
  <si>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</si>
  <si>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</si>
  <si>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</si>
  <si>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</si>
  <si>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</si>
  <si>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</si>
  <si>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</si>
  <si>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</si>
  <si>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</si>
  <si>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</si>
  <si>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</si>
  <si>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</si>
  <si>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</si>
  <si>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</si>
  <si>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</si>
  <si>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</si>
  <si>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</si>
  <si>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</si>
  <si>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</si>
  <si>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</si>
  <si>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</si>
  <si>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</si>
  <si>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</si>
  <si>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</si>
  <si>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</si>
  <si>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</si>
  <si>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</si>
  <si>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</si>
  <si>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</si>
  <si>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</si>
  <si>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</si>
  <si>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</si>
  <si>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</si>
  <si>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</si>
  <si>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</si>
  <si>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</si>
  <si>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</si>
  <si>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</si>
  <si>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</si>
  <si>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</si>
  <si>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</si>
  <si>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</si>
  <si>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</si>
  <si>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</si>
  <si>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</si>
  <si>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</si>
  <si>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</si>
  <si>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</si>
  <si>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</si>
  <si>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</si>
  <si>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</si>
  <si>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</si>
  <si>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</si>
  <si>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</si>
  <si>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</si>
  <si>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</si>
  <si>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</si>
  <si>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</si>
  <si>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</si>
  <si>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</si>
  <si>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</si>
  <si>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</si>
  <si>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</si>
  <si>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</si>
  <si>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</si>
  <si>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</si>
  <si>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</si>
  <si>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</si>
  <si>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</si>
  <si>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</si>
  <si>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</si>
  <si>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</si>
  <si>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</si>
  <si>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</si>
  <si>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</si>
  <si>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</si>
  <si>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</si>
  <si>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</si>
  <si>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</si>
  <si>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</si>
  <si>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</si>
  <si>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</si>
  <si>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</si>
  <si>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</si>
  <si>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</si>
  <si>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</si>
  <si>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</si>
  <si>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</si>
  <si>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</si>
  <si>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</si>
  <si>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</si>
  <si>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</si>
  <si>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</si>
  <si>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</si>
  <si>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</si>
  <si>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</si>
  <si>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</si>
  <si>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</si>
  <si>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</si>
  <si>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</si>
  <si>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</si>
  <si>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</si>
  <si>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</si>
  <si>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</si>
  <si>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</si>
  <si>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</si>
  <si>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</si>
  <si>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</si>
  <si>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</si>
  <si>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</si>
  <si>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</si>
  <si>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</si>
  <si>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</si>
  <si>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</si>
  <si>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</si>
  <si>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</si>
  <si>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</si>
  <si>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</si>
  <si>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</si>
  <si>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</si>
  <si>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</si>
  <si>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</si>
  <si>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</si>
  <si>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</si>
  <si>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</si>
  <si>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</si>
  <si>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</si>
  <si>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</si>
  <si>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</si>
  <si>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</si>
  <si>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</si>
  <si>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</si>
  <si>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</si>
  <si>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</si>
  <si>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</si>
  <si>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</si>
  <si>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</si>
  <si>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</si>
  <si>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</si>
  <si>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</si>
  <si>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</si>
  <si>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</si>
  <si>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</si>
  <si>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</si>
  <si>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</si>
  <si>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</si>
  <si>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</si>
  <si>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</si>
  <si>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</si>
  <si>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</si>
  <si>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</si>
  <si>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</si>
  <si>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</si>
  <si>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</si>
  <si>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</si>
  <si>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</si>
  <si>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</si>
  <si>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</si>
  <si>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</si>
  <si>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</si>
  <si>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</si>
  <si>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</si>
  <si>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</si>
  <si>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</si>
  <si>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</si>
  <si>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</si>
  <si>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</si>
  <si>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</si>
  <si>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</si>
  <si>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</si>
  <si>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</si>
  <si>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</si>
  <si>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</si>
  <si>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</si>
  <si>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</si>
  <si>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</si>
  <si>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</si>
  <si>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</si>
  <si>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</si>
  <si>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</si>
  <si>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</si>
  <si>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</si>
  <si>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</si>
  <si>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</si>
  <si>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</si>
  <si>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</si>
  <si>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</si>
  <si>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</si>
  <si>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</si>
  <si>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</si>
  <si>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</si>
  <si>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</si>
  <si>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</si>
  <si>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</si>
  <si>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</si>
  <si>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</si>
  <si>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</si>
  <si>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</si>
  <si>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</si>
  <si>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</si>
  <si>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</si>
  <si>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</si>
  <si>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</si>
  <si>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</si>
  <si>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</si>
  <si>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</si>
  <si>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</si>
  <si>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</si>
  <si>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</si>
  <si>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</si>
  <si>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</si>
  <si>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</si>
  <si>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</si>
  <si>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</si>
  <si>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</si>
  <si>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</si>
  <si>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</si>
  <si>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</si>
  <si>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</si>
  <si>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</si>
  <si>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</si>
  <si>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</si>
  <si>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</si>
  <si>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</si>
  <si>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</si>
  <si>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</si>
  <si>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</si>
  <si>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</si>
  <si>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</si>
  <si>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</si>
  <si>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</si>
  <si>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</si>
  <si>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</si>
  <si>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</si>
  <si>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</si>
  <si>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</si>
  <si>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</si>
  <si>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</si>
  <si>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</si>
  <si>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</si>
  <si>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</si>
  <si>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</si>
  <si>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</si>
  <si>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</si>
  <si>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</si>
  <si>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</si>
  <si>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</si>
  <si>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</si>
  <si>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</si>
  <si>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</si>
  <si>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</si>
  <si>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</si>
  <si>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</si>
  <si>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</si>
  <si>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</si>
  <si>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</si>
  <si>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</si>
  <si>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</si>
  <si>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</si>
  <si>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</si>
  <si>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</si>
  <si>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</si>
  <si>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</si>
  <si>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</si>
  <si>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</si>
  <si>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</si>
  <si>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</si>
  <si>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</si>
  <si>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</si>
  <si>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</si>
  <si>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</si>
  <si>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</si>
  <si>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</si>
  <si>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</si>
  <si>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</si>
  <si>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</si>
  <si>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</si>
  <si>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</si>
  <si>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</si>
  <si>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</si>
  <si>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</si>
  <si>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</si>
  <si>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</si>
  <si>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</si>
  <si>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</si>
  <si>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</si>
  <si>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</si>
  <si>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</si>
  <si>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</si>
  <si>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</si>
  <si>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</si>
  <si>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</si>
  <si>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</si>
  <si>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</si>
  <si>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</si>
  <si>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</si>
  <si>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</si>
  <si>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</si>
  <si>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</si>
  <si>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</si>
  <si>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</si>
  <si>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</si>
  <si>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</si>
  <si>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</si>
  <si>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</si>
  <si>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</si>
  <si>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</si>
  <si>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</si>
  <si>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</si>
  <si>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</si>
  <si>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</si>
  <si>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</si>
  <si>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</si>
  <si>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</si>
  <si>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</si>
  <si>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</si>
  <si>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</si>
  <si>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</si>
  <si>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</si>
  <si>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</si>
  <si>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</si>
  <si>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</si>
  <si>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</si>
  <si>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</si>
  <si>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</si>
  <si>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</si>
  <si>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</si>
  <si>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</si>
  <si>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</si>
  <si>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</si>
  <si>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</si>
  <si>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</si>
  <si>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</si>
  <si>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</si>
  <si>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</si>
  <si>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</si>
  <si>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</si>
  <si>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</si>
  <si>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</si>
  <si>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</si>
  <si>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</si>
  <si>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</si>
  <si>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</si>
  <si>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</si>
  <si>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</si>
  <si>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</si>
  <si>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</si>
  <si>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</si>
  <si>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</si>
  <si>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</si>
  <si>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</si>
  <si>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</si>
  <si>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</si>
  <si>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</si>
  <si>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</si>
  <si>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</si>
  <si>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</si>
  <si>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</si>
  <si>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</si>
  <si>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</si>
  <si>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</si>
  <si>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</si>
  <si>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</si>
  <si>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</si>
  <si>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</si>
  <si>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</si>
  <si>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</si>
  <si>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</si>
  <si>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</si>
  <si>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</si>
  <si>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</si>
  <si>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</si>
  <si>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</si>
  <si>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</si>
  <si>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</si>
  <si>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</si>
  <si>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</si>
  <si>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</si>
  <si>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</si>
  <si>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</si>
  <si>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</si>
  <si>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</si>
  <si>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</si>
  <si>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</si>
  <si>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</si>
  <si>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</si>
  <si>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</si>
  <si>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</si>
  <si>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</si>
  <si>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</si>
  <si>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</si>
  <si>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</si>
  <si>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</si>
  <si>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</si>
  <si>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</si>
  <si>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</si>
  <si>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</si>
  <si>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</si>
  <si>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</si>
  <si>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</si>
  <si>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</si>
  <si>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</si>
  <si>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</si>
  <si>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</si>
  <si>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</si>
  <si>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</si>
  <si>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</si>
  <si>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</si>
  <si>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</si>
  <si>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</si>
  <si>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</si>
  <si>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</si>
  <si>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</si>
  <si>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</si>
  <si>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</si>
  <si>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</si>
  <si>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</si>
  <si>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</si>
  <si>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</si>
  <si>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</si>
  <si>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</si>
  <si>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</si>
  <si>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</si>
  <si>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</si>
  <si>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</si>
  <si>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</si>
  <si>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</si>
  <si>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</si>
  <si>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</si>
  <si>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</si>
  <si>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</si>
  <si>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</si>
  <si>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</si>
  <si>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</si>
  <si>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</si>
  <si>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</si>
  <si>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</si>
  <si>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</si>
  <si>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</si>
  <si>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</si>
  <si>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</si>
  <si>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</si>
  <si>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</si>
  <si>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</si>
  <si>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</si>
  <si>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</si>
  <si>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</si>
  <si>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</si>
  <si>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</si>
  <si>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</si>
  <si>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</si>
  <si>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</si>
  <si>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</si>
  <si>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</si>
  <si>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</si>
  <si>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</si>
  <si>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</si>
  <si>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</si>
  <si>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</si>
  <si>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</si>
  <si>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</si>
  <si>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</si>
  <si>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</si>
  <si>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</si>
  <si>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</si>
  <si>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</si>
  <si>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</si>
  <si>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</si>
  <si>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</si>
  <si>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</si>
  <si>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</si>
  <si>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</si>
  <si>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</si>
  <si>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</si>
  <si>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</si>
  <si>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</si>
  <si>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</si>
  <si>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</si>
  <si>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</si>
  <si>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</si>
  <si>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</si>
  <si>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</si>
  <si>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</si>
  <si>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</si>
  <si>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</si>
  <si>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</si>
  <si>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</si>
  <si>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</si>
  <si>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</si>
  <si>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</si>
  <si>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</si>
  <si>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</si>
  <si>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</si>
  <si>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</si>
  <si>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</si>
  <si>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</si>
  <si>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</si>
  <si>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</si>
  <si>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</si>
  <si>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</si>
  <si>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</si>
  <si>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</si>
  <si>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</si>
  <si>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</si>
  <si>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</si>
  <si>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</si>
  <si>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</si>
  <si>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</si>
  <si>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</si>
  <si>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</si>
  <si>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</si>
  <si>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</si>
  <si>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</si>
  <si>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</si>
  <si>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</si>
  <si>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</si>
  <si>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</si>
  <si>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</si>
  <si>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</si>
  <si>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</si>
  <si>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</si>
  <si>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</si>
  <si>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</si>
  <si>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</si>
  <si>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</si>
  <si>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</si>
  <si>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</si>
  <si>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</si>
  <si>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</si>
  <si>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</si>
  <si>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</si>
  <si>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</si>
  <si>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</si>
  <si>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</si>
  <si>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</si>
  <si>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</si>
  <si>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</si>
  <si>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</si>
  <si>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</si>
  <si>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</si>
  <si>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</si>
  <si>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</si>
  <si>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</si>
  <si>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</si>
  <si>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</si>
  <si>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</si>
  <si>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</si>
  <si>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</si>
  <si>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</si>
  <si>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</si>
  <si>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</si>
  <si>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</si>
  <si>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</si>
  <si>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</si>
  <si>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</si>
  <si>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</si>
  <si>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</si>
  <si>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</si>
  <si>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</si>
  <si>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</si>
  <si>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</si>
  <si>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</si>
  <si>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</si>
  <si>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</si>
  <si>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</si>
  <si>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</si>
  <si>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</si>
  <si>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</si>
  <si>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</si>
  <si>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</si>
  <si>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</si>
  <si>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</si>
  <si>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</si>
  <si>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</si>
  <si>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</si>
  <si>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</si>
  <si>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</si>
  <si>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</si>
  <si>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</si>
  <si>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</si>
  <si>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</si>
  <si>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</si>
  <si>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</si>
  <si>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</si>
  <si>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</si>
  <si>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</si>
  <si>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</si>
  <si>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</si>
  <si>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</si>
  <si>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</si>
  <si>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</si>
  <si>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</si>
  <si>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</si>
  <si>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</si>
  <si>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</si>
  <si>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</si>
  <si>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</si>
  <si>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</si>
  <si>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</si>
  <si>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</si>
  <si>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</si>
  <si>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</si>
  <si>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</si>
  <si>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</si>
  <si>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</si>
  <si>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</si>
  <si>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</si>
  <si>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</si>
  <si>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</si>
  <si>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</si>
  <si>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</si>
  <si>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</si>
  <si>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</si>
  <si>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</si>
  <si>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</si>
  <si>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</si>
  <si>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</si>
  <si>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</si>
  <si>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</si>
  <si>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</si>
  <si>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</si>
  <si>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</si>
  <si>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</si>
  <si>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</si>
  <si>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</si>
  <si>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</si>
  <si>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</si>
  <si>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</si>
  <si>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</si>
  <si>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</si>
  <si>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</si>
  <si>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</si>
  <si>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</si>
  <si>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</si>
  <si>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</si>
  <si>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</si>
  <si>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</si>
  <si>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</si>
  <si>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</si>
  <si>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</si>
  <si>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</si>
  <si>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</si>
  <si>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</si>
  <si>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</si>
  <si>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</si>
  <si>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</si>
  <si>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</si>
  <si>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</si>
  <si>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</si>
  <si>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</si>
  <si>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</si>
  <si>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</si>
  <si>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</si>
  <si>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</si>
  <si>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</si>
  <si>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</si>
  <si>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</si>
  <si>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</si>
  <si>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</si>
  <si>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</si>
  <si>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</si>
  <si>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</si>
  <si>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</si>
  <si>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</si>
  <si>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</si>
  <si>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</si>
  <si>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</si>
  <si>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</si>
  <si>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</si>
  <si>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</si>
  <si>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</si>
  <si>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</si>
  <si>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</si>
  <si>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</si>
  <si>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</si>
  <si>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</si>
  <si>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</si>
  <si>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</si>
  <si>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</si>
  <si>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</si>
  <si>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</si>
  <si>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</si>
  <si>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</si>
  <si>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</si>
  <si>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</si>
  <si>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</si>
  <si>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</si>
  <si>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</si>
  <si>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</si>
  <si>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</si>
  <si>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</si>
  <si>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</si>
  <si>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</si>
  <si>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</si>
  <si>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</si>
  <si>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</si>
  <si>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</si>
  <si>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</si>
  <si>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</si>
  <si>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</si>
  <si>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</si>
  <si>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</si>
  <si>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</si>
  <si>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</si>
  <si>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</si>
  <si>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</si>
  <si>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</si>
  <si>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</si>
  <si>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</si>
  <si>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</si>
  <si>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</si>
  <si>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</si>
  <si>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</si>
  <si>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</si>
  <si>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</si>
  <si>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</si>
  <si>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</si>
  <si>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</si>
  <si>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</si>
  <si>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</si>
  <si>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</si>
  <si>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</si>
  <si>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</si>
  <si>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</si>
  <si>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</si>
  <si>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</si>
  <si>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</si>
  <si>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</si>
  <si>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</si>
  <si>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</si>
  <si>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</si>
  <si>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</si>
  <si>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</si>
  <si>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</si>
  <si>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</si>
  <si>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</si>
  <si>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</si>
  <si>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</si>
  <si>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</si>
  <si>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</si>
  <si>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</si>
  <si>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</si>
  <si>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</si>
  <si>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</si>
  <si>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</si>
  <si>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</si>
  <si>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</si>
  <si>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</si>
  <si>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</si>
  <si>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</si>
  <si>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</si>
  <si>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</si>
  <si>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</si>
  <si>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</si>
  <si>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</si>
  <si>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</si>
  <si>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</si>
  <si>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</si>
  <si>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</si>
  <si>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</si>
  <si>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</si>
  <si>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</si>
  <si>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</si>
  <si>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</si>
  <si>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</si>
  <si>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</si>
  <si>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</si>
  <si>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</si>
  <si>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</si>
  <si>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</si>
  <si>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</si>
  <si>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</si>
  <si>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</si>
  <si>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</si>
  <si>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</si>
  <si>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</si>
  <si>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</si>
  <si>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</si>
  <si>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</si>
  <si>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</si>
  <si>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</si>
  <si>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</si>
  <si>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</si>
  <si>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</si>
  <si>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</si>
  <si>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</si>
  <si>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</si>
  <si>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</si>
  <si>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</si>
  <si>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</si>
  <si>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</si>
  <si>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</si>
  <si>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</si>
  <si>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</si>
  <si>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</si>
  <si>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</si>
  <si>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</si>
  <si>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</si>
  <si>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</si>
  <si>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</si>
  <si>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</si>
  <si>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</si>
  <si>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</si>
  <si>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</si>
  <si>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</si>
  <si>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</si>
  <si>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</si>
  <si>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</si>
  <si>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</si>
  <si>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</si>
  <si>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</si>
  <si>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</si>
  <si>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</si>
  <si>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</si>
  <si>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</si>
  <si>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</si>
  <si>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</si>
  <si>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</si>
  <si>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</si>
  <si>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</si>
  <si>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</si>
  <si>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</si>
  <si>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</si>
  <si>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</si>
  <si>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</si>
  <si>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</si>
  <si>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</si>
  <si>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</si>
  <si>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</si>
  <si>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</si>
  <si>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</si>
  <si>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</si>
  <si>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</si>
  <si>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</si>
  <si>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</si>
  <si>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</si>
  <si>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</si>
  <si>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</si>
  <si>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</si>
  <si>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</si>
  <si>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</si>
  <si>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</si>
  <si>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</si>
  <si>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</si>
  <si>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</si>
  <si>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</si>
  <si>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</si>
  <si>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</si>
  <si>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</si>
  <si>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</si>
  <si>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</si>
  <si>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</si>
  <si>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</si>
  <si>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</si>
  <si>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</si>
  <si>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</si>
  <si>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</si>
  <si>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</si>
  <si>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</si>
  <si>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</si>
  <si>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</si>
  <si>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</si>
  <si>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</si>
  <si>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</si>
  <si>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</si>
  <si>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</si>
  <si>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</si>
  <si>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</si>
  <si>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</si>
  <si>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</si>
  <si>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</si>
  <si>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</si>
  <si>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</si>
  <si>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</si>
  <si>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</si>
  <si>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</si>
  <si>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</si>
  <si>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</si>
  <si>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</si>
  <si>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</si>
  <si>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</si>
  <si>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</si>
  <si>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</si>
  <si>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</si>
  <si>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</si>
  <si>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</si>
  <si>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</si>
  <si>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</si>
  <si>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</si>
  <si>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</si>
  <si>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</si>
  <si>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</si>
  <si>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</si>
  <si>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</si>
  <si>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</si>
  <si>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</si>
  <si>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</si>
  <si>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</si>
  <si>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</si>
  <si>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</si>
  <si>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</si>
  <si>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</si>
  <si>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</si>
  <si>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</si>
  <si>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</si>
  <si>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</si>
  <si>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</si>
  <si>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</si>
  <si>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</si>
  <si>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</si>
  <si>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</si>
  <si>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</si>
  <si>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</si>
  <si>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</si>
  <si>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</si>
  <si>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</si>
  <si>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</si>
  <si>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</si>
  <si>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</si>
  <si>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</si>
  <si>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</si>
  <si>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</si>
  <si>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</si>
  <si>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</si>
  <si>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</si>
  <si>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</si>
  <si>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</si>
  <si>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</si>
  <si>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</si>
  <si>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</si>
  <si>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</si>
  <si>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</si>
  <si>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</si>
  <si>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</si>
  <si>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</si>
  <si>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</si>
  <si>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</si>
  <si>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</si>
  <si>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</si>
  <si>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</si>
  <si>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</si>
  <si>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</si>
  <si>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</si>
  <si>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</si>
  <si>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</si>
  <si>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</si>
  <si>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</si>
  <si>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</si>
  <si>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</si>
  <si>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</si>
  <si>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</si>
  <si>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</si>
  <si>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</si>
  <si>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</si>
  <si>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</si>
  <si>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</si>
  <si>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</si>
  <si>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</si>
  <si>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</si>
  <si>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</si>
  <si>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</si>
  <si>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</si>
  <si>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</si>
  <si>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</si>
  <si>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</si>
  <si>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</si>
  <si>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</si>
  <si>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</si>
  <si>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</si>
  <si>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</si>
  <si>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</si>
  <si>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</si>
  <si>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</si>
  <si>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</si>
  <si>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</si>
  <si>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</si>
  <si>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</si>
  <si>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</si>
  <si>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</si>
  <si>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</si>
  <si>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</si>
  <si>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</si>
  <si>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</si>
  <si>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</si>
  <si>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</si>
  <si>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</si>
  <si>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</si>
  <si>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</si>
  <si>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</si>
  <si>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</si>
  <si>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</si>
  <si>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</si>
  <si>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</si>
  <si>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</si>
  <si>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</si>
  <si>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</si>
  <si>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</si>
  <si>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</si>
  <si>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</si>
  <si>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</si>
  <si>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</si>
  <si>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</si>
  <si>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</si>
  <si>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</si>
  <si>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</si>
  <si>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</si>
  <si>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</si>
  <si>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</si>
  <si>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</si>
  <si>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</si>
  <si>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</si>
  <si>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</si>
  <si>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</si>
  <si>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</si>
  <si>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</si>
  <si>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</si>
  <si>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</si>
  <si>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</si>
  <si>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</si>
  <si>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</si>
  <si>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</si>
  <si>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</si>
  <si>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</si>
  <si>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</si>
  <si>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</si>
  <si>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</si>
  <si>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</si>
  <si>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</si>
  <si>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</si>
  <si>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</si>
  <si>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</si>
  <si>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</si>
  <si>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</si>
  <si>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</si>
  <si>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</si>
  <si>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</si>
  <si>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</si>
  <si>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</si>
  <si>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</si>
  <si>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</si>
  <si>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</si>
  <si>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</si>
  <si>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</si>
  <si>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</si>
  <si>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</si>
  <si>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</si>
  <si>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</si>
  <si>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</si>
  <si>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</si>
  <si>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</si>
  <si>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</si>
  <si>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</si>
  <si>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</si>
  <si>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</si>
  <si>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</si>
  <si>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</si>
  <si>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</si>
  <si>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</si>
  <si>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</si>
  <si>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</si>
  <si>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</si>
  <si>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</si>
  <si>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</si>
  <si>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</si>
  <si>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</si>
  <si>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</si>
  <si>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</si>
  <si>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</si>
  <si>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</si>
  <si>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</si>
  <si>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</si>
  <si>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</si>
  <si>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</si>
  <si>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</si>
  <si>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</si>
  <si>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</si>
  <si>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</si>
  <si>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</si>
  <si>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</si>
  <si>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</si>
  <si>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</si>
  <si>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</si>
  <si>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</si>
  <si>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</si>
  <si>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</si>
  <si>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</si>
  <si>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</si>
  <si>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</si>
  <si>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</si>
  <si>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</si>
  <si>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</si>
  <si>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</si>
  <si>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</si>
  <si>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</si>
  <si>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</si>
  <si>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</si>
  <si>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</si>
  <si>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</si>
  <si>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</si>
  <si>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</si>
  <si>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</si>
  <si>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</si>
  <si>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</si>
  <si>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</si>
  <si>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</si>
  <si>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</si>
  <si>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</si>
  <si>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</si>
  <si>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</si>
  <si>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</si>
  <si>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</si>
  <si>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</si>
  <si>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</si>
  <si>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</si>
  <si>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</si>
  <si>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</si>
  <si>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</si>
  <si>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</si>
  <si>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</si>
  <si>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</si>
  <si>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</si>
  <si>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</si>
  <si>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</si>
  <si>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</si>
  <si>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</si>
  <si>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</si>
  <si>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</si>
  <si>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</si>
  <si>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</si>
  <si>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</si>
  <si>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</si>
  <si>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</si>
  <si>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</si>
  <si>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</si>
  <si>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</si>
  <si>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</si>
  <si>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</si>
  <si>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</si>
  <si>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</si>
  <si>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</si>
  <si>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</si>
  <si>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</si>
  <si>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</si>
  <si>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</si>
  <si>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</si>
  <si>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</si>
  <si>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</si>
  <si>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</si>
  <si>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</si>
  <si>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</si>
  <si>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</si>
  <si>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</si>
  <si>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</si>
  <si>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</si>
  <si>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</si>
  <si>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</si>
  <si>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</si>
  <si>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</si>
  <si>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</si>
  <si>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</si>
  <si>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</si>
  <si>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</si>
  <si>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</si>
  <si>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</si>
  <si>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</si>
  <si>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</si>
  <si>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</si>
  <si>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</si>
  <si>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</si>
  <si>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</si>
  <si>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</si>
  <si>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</si>
  <si>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</si>
  <si>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</si>
  <si>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</si>
  <si>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</si>
  <si>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</si>
  <si>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</si>
  <si>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</si>
  <si>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</si>
  <si>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</si>
  <si>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</si>
  <si>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</si>
  <si>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</si>
  <si>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</si>
  <si>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</si>
  <si>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</si>
  <si>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</si>
  <si>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</si>
  <si>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</si>
  <si>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</si>
  <si>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</si>
  <si>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</si>
  <si>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</si>
  <si>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</si>
  <si>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</si>
  <si>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</si>
  <si>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</si>
  <si>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</si>
  <si>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</si>
  <si>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</si>
  <si>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</si>
  <si>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</si>
  <si>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</si>
  <si>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</si>
  <si>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</si>
  <si>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</si>
  <si>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</si>
  <si>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</si>
  <si>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</si>
  <si>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</si>
  <si>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</si>
  <si>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</si>
  <si>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</si>
  <si>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</si>
  <si>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</si>
  <si>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</si>
  <si>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</si>
  <si>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</si>
  <si>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</si>
  <si>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</si>
  <si>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</si>
  <si>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</si>
  <si>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</si>
  <si>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</si>
  <si>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</si>
  <si>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</si>
  <si>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</si>
  <si>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</si>
  <si>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</si>
  <si>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</si>
  <si>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</si>
  <si>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</si>
  <si>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</si>
  <si>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</si>
  <si>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</si>
  <si>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</si>
  <si>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</si>
  <si>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</si>
  <si>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</si>
  <si>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</si>
  <si>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</si>
  <si>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</si>
  <si>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</si>
  <si>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</si>
  <si>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</si>
  <si>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</si>
  <si>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</si>
  <si>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</si>
  <si>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</si>
  <si>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</si>
  <si>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</si>
  <si>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</si>
  <si>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</si>
  <si>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</si>
  <si>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</si>
  <si>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</si>
  <si>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</si>
  <si>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</si>
  <si>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</si>
  <si>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</si>
  <si>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</si>
  <si>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</si>
  <si>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</si>
  <si>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</si>
  <si>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</si>
  <si>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</si>
  <si>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</si>
  <si>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</si>
  <si>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</si>
  <si>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</si>
  <si>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</si>
  <si>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</si>
  <si>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</si>
  <si>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</si>
  <si>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</si>
  <si>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</si>
  <si>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</si>
  <si>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</si>
  <si>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</si>
  <si>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</si>
  <si>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</si>
  <si>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</si>
  <si>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</si>
  <si>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</si>
  <si>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</si>
  <si>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</si>
  <si>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</si>
  <si>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</si>
  <si>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</si>
  <si>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</si>
  <si>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</si>
  <si>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</si>
  <si>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</si>
  <si>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</si>
  <si>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</si>
  <si>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</si>
  <si>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</si>
  <si>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</si>
  <si>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</si>
  <si>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</si>
  <si>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</si>
  <si>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</si>
  <si>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</si>
  <si>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</si>
  <si>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</si>
  <si>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</si>
  <si>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</si>
  <si>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</si>
  <si>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</si>
  <si>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</si>
  <si>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</si>
  <si>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</si>
  <si>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</si>
  <si>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</si>
  <si>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</si>
  <si>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</si>
  <si>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</si>
  <si>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</si>
  <si>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</si>
  <si>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</si>
  <si>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</si>
  <si>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</si>
  <si>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</si>
  <si>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</si>
  <si>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</si>
  <si>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</si>
  <si>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</si>
  <si>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</si>
  <si>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</si>
  <si>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</si>
  <si>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</si>
  <si>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</si>
  <si>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</si>
  <si>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</si>
  <si>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</si>
  <si>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</si>
  <si>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</si>
  <si>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</si>
  <si>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</si>
  <si>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</si>
  <si>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</si>
  <si>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</si>
  <si>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</si>
  <si>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</si>
  <si>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</si>
  <si>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</si>
  <si>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</si>
  <si>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</si>
  <si>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</si>
  <si>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</si>
  <si>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</si>
  <si>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</si>
  <si>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</si>
  <si>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</si>
  <si>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</si>
  <si>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</si>
  <si>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</si>
  <si>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</si>
  <si>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</si>
  <si>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</si>
  <si>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</si>
  <si>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</si>
  <si>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</si>
  <si>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</si>
  <si>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</si>
  <si>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</si>
  <si>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</si>
  <si>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</si>
  <si>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</si>
  <si>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</si>
  <si>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</si>
  <si>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</si>
  <si>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</si>
  <si>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</si>
  <si>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</si>
  <si>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</si>
  <si>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</si>
  <si>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</si>
  <si>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</si>
  <si>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</si>
  <si>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</si>
  <si>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</si>
  <si>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</si>
  <si>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</si>
  <si>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</si>
  <si>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</si>
  <si>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</si>
  <si>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</si>
  <si>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</si>
  <si>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</si>
  <si>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</si>
  <si>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</si>
  <si>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</si>
  <si>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</si>
  <si>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</si>
  <si>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</si>
  <si>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</si>
  <si>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</si>
  <si>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</si>
  <si>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</si>
  <si>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</si>
  <si>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</si>
  <si>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</si>
  <si>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</si>
  <si>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</si>
  <si>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</si>
  <si>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</si>
  <si>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</si>
  <si>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</si>
  <si>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</si>
  <si>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</si>
  <si>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</si>
  <si>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</si>
  <si>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</si>
  <si>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</si>
  <si>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</si>
  <si>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</si>
  <si>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</si>
  <si>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</si>
  <si>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</si>
  <si>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</si>
  <si>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</si>
  <si>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</si>
  <si>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</si>
  <si>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</si>
  <si>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</si>
  <si>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</si>
  <si>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</si>
  <si>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</si>
  <si>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</si>
  <si>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</si>
  <si>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</si>
  <si>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</si>
  <si>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</si>
  <si>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</si>
  <si>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</si>
  <si>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</si>
  <si>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</si>
  <si>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</si>
  <si>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</si>
  <si>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</si>
  <si>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</si>
  <si>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</si>
  <si>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</si>
  <si>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</si>
  <si>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</si>
  <si>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</si>
  <si>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</si>
  <si>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</si>
  <si>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</si>
  <si>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</si>
  <si>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</si>
  <si>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</si>
  <si>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</si>
  <si>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</si>
  <si>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</si>
  <si>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</si>
  <si>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</si>
  <si>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</si>
  <si>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</si>
  <si>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</si>
  <si>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</si>
  <si>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</si>
  <si>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</si>
  <si>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</si>
  <si>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</si>
  <si>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</si>
  <si>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</si>
  <si>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</si>
  <si>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</si>
  <si>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</si>
  <si>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</si>
  <si>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</si>
  <si>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</si>
  <si>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</si>
  <si>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</si>
  <si>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</si>
  <si>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</si>
  <si>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</si>
  <si>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</si>
  <si>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</si>
  <si>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</si>
  <si>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</si>
  <si>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</si>
  <si>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</si>
  <si>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</si>
  <si>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</si>
  <si>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</si>
  <si>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</si>
  <si>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</si>
  <si>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</si>
  <si>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</si>
  <si>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</si>
  <si>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</si>
  <si>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</si>
  <si>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</si>
  <si>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</si>
  <si>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</si>
  <si>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</si>
  <si>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</si>
  <si>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</si>
  <si>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</si>
  <si>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</si>
  <si>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</si>
  <si>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</si>
  <si>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</si>
  <si>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</si>
  <si>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</si>
  <si>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</si>
  <si>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</si>
  <si>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</si>
  <si>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</si>
  <si>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</si>
  <si>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</si>
  <si>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</si>
  <si>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</si>
  <si>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</si>
  <si>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</si>
  <si>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</si>
  <si>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</si>
  <si>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</si>
  <si>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</si>
  <si>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</si>
  <si>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</si>
  <si>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</si>
  <si>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</si>
  <si>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</si>
  <si>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</si>
  <si>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</si>
  <si>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</si>
  <si>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</si>
  <si>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</si>
  <si>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</si>
  <si>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</si>
  <si>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</si>
  <si>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</si>
  <si>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</si>
  <si>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</si>
  <si>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</si>
  <si>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</si>
  <si>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</si>
  <si>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</si>
  <si>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</si>
  <si>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</si>
  <si>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</si>
  <si>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</si>
  <si>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</si>
  <si>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</si>
  <si>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</si>
  <si>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</si>
  <si>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</si>
  <si>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</si>
  <si>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</si>
  <si>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</si>
  <si>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</si>
  <si>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</si>
  <si>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</si>
  <si>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</si>
  <si>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</si>
  <si>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</si>
  <si>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</si>
  <si>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</si>
  <si>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</si>
  <si>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</si>
  <si>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</si>
  <si>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</si>
  <si>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</si>
  <si>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</si>
  <si>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</si>
  <si>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</si>
  <si>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</si>
  <si>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</si>
  <si>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</si>
  <si>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</si>
  <si>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</si>
  <si>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</si>
  <si>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</si>
  <si>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</si>
  <si>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</si>
  <si>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</si>
  <si>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</si>
  <si>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</si>
  <si>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</si>
  <si>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</si>
  <si>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</si>
  <si>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</si>
  <si>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</si>
  <si>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</si>
  <si>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</si>
  <si>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</si>
  <si>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</si>
  <si>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</si>
  <si>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</si>
  <si>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</si>
  <si>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</si>
  <si>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</si>
  <si>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</si>
  <si>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</si>
  <si>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</si>
  <si>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</si>
  <si>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</si>
  <si>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</si>
  <si>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</si>
  <si>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</si>
  <si>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</si>
  <si>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</si>
  <si>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</si>
  <si>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</si>
  <si>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</si>
  <si>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</si>
  <si>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</si>
  <si>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</si>
  <si>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</si>
  <si>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</si>
  <si>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</si>
  <si>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</si>
  <si>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</si>
  <si>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</si>
  <si>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</si>
  <si>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</si>
  <si>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</si>
  <si>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</si>
  <si>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</si>
  <si>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</si>
  <si>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</si>
  <si>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</si>
  <si>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</si>
  <si>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</si>
  <si>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</si>
  <si>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</si>
  <si>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</si>
  <si>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</si>
  <si>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</si>
  <si>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</si>
  <si>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</si>
  <si>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</si>
  <si>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</si>
  <si>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</si>
  <si>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</si>
  <si>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</si>
  <si>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</si>
  <si>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</si>
  <si>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</si>
  <si>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</si>
  <si>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</si>
  <si>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</si>
  <si>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</si>
  <si>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</si>
  <si>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</si>
  <si>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</si>
  <si>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</si>
  <si>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</si>
  <si>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</si>
  <si>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</si>
  <si>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</si>
  <si>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</si>
  <si>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</si>
  <si>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</si>
  <si>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</si>
  <si>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</si>
  <si>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</si>
  <si>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</si>
  <si>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</si>
  <si>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</si>
  <si>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</si>
  <si>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</si>
  <si>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</si>
  <si>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</si>
  <si>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</si>
  <si>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</si>
  <si>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</si>
  <si>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</si>
  <si>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</si>
  <si>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</si>
  <si>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</si>
  <si>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</si>
  <si>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</si>
  <si>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</si>
  <si>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</si>
  <si>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</si>
  <si>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</si>
  <si>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</si>
  <si>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</si>
  <si>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</si>
  <si>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</si>
  <si>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</si>
  <si>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</si>
  <si>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</si>
  <si>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</si>
  <si>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</si>
  <si>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</si>
  <si>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</si>
  <si>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</si>
  <si>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</si>
  <si>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</si>
  <si>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</si>
  <si>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</si>
  <si>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</si>
  <si>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</si>
  <si>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</si>
  <si>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</si>
  <si>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</si>
  <si>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</si>
  <si>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</si>
  <si>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</si>
  <si>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</si>
  <si>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</si>
  <si>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</si>
  <si>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</si>
  <si>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</si>
  <si>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</si>
  <si>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</si>
  <si>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</si>
  <si>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</si>
  <si>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</si>
  <si>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</si>
  <si>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</si>
  <si>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</si>
  <si>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</si>
  <si>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</si>
  <si>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</si>
  <si>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</si>
  <si>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</si>
  <si>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</si>
  <si>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</si>
  <si>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</si>
  <si>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</si>
  <si>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</si>
  <si>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</si>
  <si>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</si>
  <si>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</si>
  <si>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</si>
  <si>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</si>
  <si>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</si>
  <si>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</si>
  <si>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</si>
  <si>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</si>
  <si>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</si>
  <si>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</si>
  <si>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</si>
  <si>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</si>
  <si>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</si>
  <si>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</si>
  <si>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</si>
  <si>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</si>
  <si>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</si>
  <si>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</si>
  <si>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</si>
  <si>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</si>
  <si>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</si>
  <si>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</si>
  <si>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</si>
  <si>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</si>
  <si>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</si>
  <si>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</si>
  <si>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</si>
  <si>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</si>
  <si>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</si>
  <si>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</si>
  <si>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</si>
  <si>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</si>
  <si>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</si>
  <si>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</si>
  <si>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</si>
  <si>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</si>
  <si>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</si>
  <si>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</si>
  <si>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</si>
  <si>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</si>
  <si>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</si>
  <si>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</si>
  <si>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</si>
  <si>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</si>
  <si>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</si>
  <si>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</si>
  <si>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</si>
  <si>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</si>
  <si>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</si>
  <si>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</si>
  <si>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</si>
  <si>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</si>
  <si>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</si>
  <si>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</si>
  <si>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</si>
  <si>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</si>
  <si>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</si>
  <si>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</si>
  <si>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</si>
  <si>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</si>
  <si>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</si>
  <si>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</si>
  <si>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</si>
  <si>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</si>
  <si>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</si>
  <si>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</si>
  <si>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</si>
  <si>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</si>
  <si>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</si>
  <si>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</si>
  <si>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</si>
  <si>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</si>
  <si>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</si>
  <si>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</si>
  <si>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</si>
  <si>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</si>
  <si>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</si>
  <si>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</si>
  <si>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</si>
  <si>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</si>
  <si>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</si>
  <si>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</si>
  <si>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</si>
  <si>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</si>
  <si>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</si>
  <si>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</si>
  <si>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</si>
  <si>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</si>
  <si>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</si>
  <si>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</si>
  <si>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</si>
  <si>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</si>
  <si>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</si>
  <si>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</si>
  <si>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</si>
  <si>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</si>
  <si>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</si>
  <si>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</si>
  <si>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</si>
  <si>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</si>
  <si>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</si>
  <si>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</si>
  <si>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</si>
  <si>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</si>
  <si>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</si>
  <si>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</si>
  <si>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</si>
  <si>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</si>
  <si>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</si>
  <si>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</si>
  <si>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</si>
  <si>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</si>
  <si>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</si>
  <si>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</si>
  <si>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</si>
  <si>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</si>
  <si>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</si>
  <si>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</si>
  <si>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</si>
  <si>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</si>
  <si>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</si>
  <si>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</si>
  <si>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</si>
  <si>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</si>
  <si>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</si>
  <si>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</si>
  <si>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</si>
  <si>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</si>
  <si>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</si>
  <si>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</si>
  <si>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</si>
  <si>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</si>
  <si>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</si>
  <si>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</si>
  <si>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</si>
  <si>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</si>
  <si>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</si>
  <si>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</si>
  <si>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</si>
  <si>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</si>
  <si>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</si>
  <si>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</si>
  <si>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</si>
  <si>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</si>
  <si>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</si>
  <si>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</si>
  <si>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</si>
  <si>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</si>
  <si>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</si>
  <si>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</si>
  <si>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</si>
  <si>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</si>
  <si>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</si>
  <si>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</si>
  <si>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</si>
  <si>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</si>
  <si>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</si>
  <si>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</si>
  <si>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</si>
  <si>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</si>
  <si>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</si>
  <si>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</si>
  <si>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</si>
  <si>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</si>
  <si>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</si>
  <si>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</si>
  <si>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</si>
  <si>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</si>
  <si>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</si>
  <si>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</si>
  <si>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</si>
  <si>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</si>
  <si>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</si>
  <si>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</si>
  <si>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</si>
  <si>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</si>
  <si>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</si>
  <si>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</si>
  <si>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</si>
  <si>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</si>
  <si>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</si>
  <si>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</si>
  <si>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</si>
  <si>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</si>
  <si>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</si>
  <si>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</si>
  <si>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</si>
  <si>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</si>
  <si>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</si>
  <si>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</si>
  <si>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</si>
  <si>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</si>
  <si>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</si>
  <si>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</si>
  <si>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</si>
  <si>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</si>
  <si>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</si>
  <si>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</si>
  <si>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</si>
  <si>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</si>
  <si>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</si>
  <si>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</si>
  <si>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</si>
  <si>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</si>
  <si>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</si>
  <si>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</si>
  <si>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</si>
  <si>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</si>
  <si>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</si>
  <si>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</si>
  <si>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</si>
  <si>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</si>
  <si>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</si>
  <si>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</si>
  <si>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</si>
  <si>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</si>
  <si>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</si>
  <si>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</si>
  <si>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</si>
  <si>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</si>
  <si>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</si>
  <si>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</si>
  <si>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</si>
  <si>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</si>
  <si>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</si>
  <si>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</si>
  <si>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</si>
  <si>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</si>
  <si>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</si>
  <si>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</si>
  <si>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</si>
  <si>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</si>
  <si>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</si>
  <si>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</si>
  <si>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</si>
  <si>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</si>
  <si>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</si>
  <si>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</si>
  <si>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</si>
  <si>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</si>
  <si>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</si>
  <si>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</si>
  <si>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</si>
  <si>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</si>
  <si>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</si>
  <si>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</si>
  <si>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</si>
  <si>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</si>
  <si>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</si>
  <si>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</si>
  <si>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</si>
  <si>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</si>
  <si>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</si>
  <si>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</si>
  <si>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</si>
  <si>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</si>
  <si>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</si>
  <si>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</si>
  <si>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</si>
  <si>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</si>
  <si>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</si>
  <si>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</si>
  <si>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</si>
  <si>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</si>
  <si>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</si>
  <si>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</si>
  <si>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</si>
  <si>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</si>
  <si>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</si>
  <si>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</si>
  <si>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</si>
  <si>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</si>
  <si>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</si>
  <si>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</si>
  <si>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</si>
  <si>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</si>
  <si>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</si>
  <si>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</si>
  <si>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</si>
  <si>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</si>
  <si>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</si>
  <si>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</si>
  <si>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</si>
  <si>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</si>
  <si>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</si>
  <si>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</si>
  <si>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</si>
  <si>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</si>
  <si>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</si>
  <si>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</si>
  <si>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</si>
  <si>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</si>
  <si>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</si>
  <si>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</si>
  <si>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</si>
  <si>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</si>
  <si>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</si>
  <si>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</si>
  <si>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</si>
  <si>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</si>
  <si>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</si>
  <si>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</si>
  <si>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</si>
  <si>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</si>
  <si>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</si>
  <si>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</si>
  <si>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</si>
  <si>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</si>
  <si>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</si>
  <si>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</si>
  <si>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</si>
  <si>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</si>
  <si>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</si>
  <si>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</si>
  <si>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</si>
  <si>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</si>
  <si>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</si>
  <si>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</si>
  <si>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</si>
  <si>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</si>
  <si>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</si>
  <si>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</si>
  <si>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</si>
  <si>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</si>
  <si>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</si>
  <si>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</si>
  <si>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</si>
  <si>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</si>
  <si>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</si>
  <si>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</si>
  <si>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</si>
  <si>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</si>
  <si>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</si>
  <si>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</si>
  <si>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</si>
  <si>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</si>
  <si>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</si>
  <si>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</si>
  <si>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</si>
  <si>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</si>
  <si>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</si>
  <si>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</si>
  <si>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</si>
  <si>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</si>
  <si>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</si>
  <si>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</si>
  <si>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</si>
  <si>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</si>
  <si>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</si>
  <si>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</si>
  <si>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</si>
  <si>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</si>
  <si>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</si>
  <si>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</si>
  <si>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</si>
  <si>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</si>
  <si>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</si>
  <si>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</si>
  <si>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</si>
  <si>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</si>
  <si>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</si>
  <si>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</si>
  <si>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</si>
  <si>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</si>
  <si>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</si>
  <si>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</si>
  <si>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</si>
  <si>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</si>
  <si>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</si>
  <si>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</si>
  <si>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</si>
  <si>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</si>
  <si>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</si>
  <si>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</si>
  <si>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</si>
  <si>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</si>
  <si>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</si>
  <si>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</si>
  <si>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</si>
  <si>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</si>
  <si>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</si>
  <si>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</si>
  <si>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</si>
  <si>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</si>
  <si>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</si>
  <si>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</si>
  <si>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</si>
  <si>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</si>
  <si>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</si>
  <si>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</si>
  <si>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</si>
  <si>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</si>
  <si>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</si>
  <si>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</si>
  <si>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</si>
  <si>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</si>
  <si>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</si>
  <si>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</si>
  <si>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</si>
  <si>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</si>
  <si>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</si>
  <si>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</si>
  <si>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</si>
  <si>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</si>
  <si>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</si>
  <si>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</si>
  <si>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</si>
  <si>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</si>
  <si>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</si>
  <si>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</si>
  <si>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</si>
  <si>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</si>
  <si>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</si>
  <si>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</si>
  <si>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</si>
  <si>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</si>
  <si>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</si>
  <si>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</si>
  <si>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</si>
  <si>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</si>
  <si>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</si>
  <si>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</si>
  <si>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</si>
  <si>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</si>
  <si>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</si>
  <si>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</si>
  <si>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</si>
  <si>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</si>
  <si>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</si>
  <si>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</si>
  <si>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</si>
  <si>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</si>
  <si>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</si>
  <si>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</si>
  <si>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</si>
  <si>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</si>
  <si>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</si>
  <si>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</si>
  <si>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</si>
  <si>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</si>
  <si>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</si>
  <si>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</si>
  <si>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</si>
  <si>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</si>
  <si>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</si>
  <si>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</si>
  <si>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</si>
  <si>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</si>
  <si>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</si>
  <si>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</si>
  <si>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</si>
  <si>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</si>
  <si>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</si>
  <si>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</si>
  <si>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</si>
  <si>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</si>
  <si>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</si>
  <si>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</si>
  <si>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</si>
  <si>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</si>
  <si>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</si>
  <si>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</si>
  <si>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</si>
  <si>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</si>
  <si>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</si>
  <si>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</si>
  <si>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</si>
  <si>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</si>
  <si>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</si>
  <si>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</si>
  <si>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</si>
  <si>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</si>
  <si>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</si>
  <si>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</si>
  <si>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</si>
  <si>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</si>
  <si>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</si>
  <si>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</si>
  <si>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</si>
  <si>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</si>
  <si>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</si>
  <si>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</si>
  <si>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</si>
  <si>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</si>
  <si>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</si>
  <si>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</si>
  <si>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</si>
  <si>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</si>
  <si>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</si>
  <si>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</si>
  <si>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</si>
  <si>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</si>
  <si>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</si>
  <si>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</si>
  <si>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</si>
  <si>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</si>
  <si>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</si>
  <si>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</si>
  <si>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</si>
  <si>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</si>
  <si>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</si>
  <si>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</si>
  <si>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</si>
  <si>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</si>
  <si>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</si>
  <si>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</si>
  <si>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</si>
  <si>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</si>
  <si>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</si>
  <si>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</si>
  <si>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</si>
  <si>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</si>
  <si>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</si>
  <si>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</si>
  <si>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</si>
  <si>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</si>
  <si>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</si>
  <si>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</si>
  <si>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</si>
  <si>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</si>
  <si>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</si>
  <si>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</si>
  <si>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</si>
  <si>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</si>
  <si>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</si>
  <si>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</si>
  <si>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</si>
  <si>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</si>
  <si>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</si>
  <si>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</si>
  <si>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</si>
  <si>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</si>
  <si>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</si>
  <si>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</si>
  <si>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</si>
  <si>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</si>
  <si>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</si>
  <si>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</si>
  <si>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</si>
  <si>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</si>
  <si>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</si>
  <si>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</si>
  <si>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</si>
  <si>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</si>
  <si>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</si>
  <si>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</si>
  <si>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</si>
  <si>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</si>
  <si>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</si>
  <si>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</si>
  <si>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</si>
  <si>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</si>
  <si>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</si>
  <si>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</si>
  <si>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</si>
  <si>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</si>
  <si>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</si>
  <si>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</si>
  <si>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</si>
  <si>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</si>
  <si>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</si>
  <si>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</si>
  <si>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</si>
  <si>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</si>
  <si>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</si>
  <si>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</si>
  <si>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</si>
  <si>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</si>
  <si>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</si>
  <si>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</si>
  <si>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</si>
  <si>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</si>
  <si>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</si>
  <si>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</si>
  <si>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</si>
  <si>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</si>
  <si>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</si>
  <si>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</si>
  <si>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</si>
  <si>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</si>
  <si>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</si>
  <si>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</si>
  <si>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</si>
  <si>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</si>
  <si>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</si>
  <si>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</si>
  <si>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</si>
  <si>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</si>
  <si>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</si>
  <si>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</si>
  <si>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</si>
  <si>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</si>
  <si>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</si>
  <si>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</si>
  <si>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</si>
  <si>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</si>
  <si>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</si>
  <si>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</si>
  <si>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</si>
  <si>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</si>
  <si>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</si>
  <si>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</si>
  <si>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</si>
  <si>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</si>
  <si>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</si>
  <si>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</si>
  <si>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</si>
  <si>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</si>
  <si>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</si>
  <si>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</si>
  <si>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</si>
  <si>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</si>
  <si>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</si>
  <si>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</si>
  <si>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</si>
  <si>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</si>
  <si>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</si>
  <si>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</si>
  <si>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</si>
  <si>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</si>
  <si>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</si>
  <si>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</si>
  <si>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</si>
  <si>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</si>
  <si>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</si>
  <si>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</si>
  <si>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</si>
  <si>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</si>
  <si>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</si>
  <si>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</si>
  <si>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</si>
  <si>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</si>
  <si>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</si>
  <si>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</si>
  <si>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</si>
  <si>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</si>
  <si>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</si>
  <si>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</si>
  <si>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</si>
  <si>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</si>
  <si>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</si>
  <si>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</si>
  <si>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</si>
  <si>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</si>
  <si>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</si>
  <si>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</si>
  <si>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</si>
  <si>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</si>
  <si>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</si>
  <si>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</si>
  <si>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</si>
  <si>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</si>
  <si>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</si>
  <si>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</si>
  <si>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</si>
  <si>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</si>
  <si>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</si>
  <si>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</si>
  <si>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</si>
  <si>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</si>
  <si>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</si>
  <si>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</si>
  <si>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</si>
  <si>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</si>
  <si>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</si>
  <si>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</si>
  <si>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</si>
  <si>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</si>
  <si>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</si>
  <si>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</si>
  <si>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</si>
  <si>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</si>
  <si>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</si>
  <si>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</si>
  <si>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</si>
  <si>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</si>
  <si>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</si>
  <si>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</si>
  <si>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</si>
  <si>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</si>
  <si>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</si>
  <si>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</si>
  <si>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</si>
  <si>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</si>
  <si>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</si>
  <si>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</si>
  <si>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</si>
  <si>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</si>
  <si>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</si>
  <si>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</si>
  <si>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</si>
  <si>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</si>
  <si>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</si>
  <si>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</si>
  <si>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</si>
  <si>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</si>
  <si>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</si>
  <si>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</si>
  <si>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</si>
  <si>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</si>
  <si>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</si>
  <si>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</si>
  <si>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</si>
  <si>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</si>
  <si>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</si>
  <si>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</si>
  <si>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</si>
  <si>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</si>
  <si>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</si>
  <si>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</si>
  <si>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</si>
  <si>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</si>
  <si>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</si>
  <si>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</si>
  <si>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</si>
  <si>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</si>
  <si>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</si>
  <si>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</si>
  <si>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</si>
  <si>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</si>
  <si>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</si>
  <si>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</si>
  <si>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</si>
  <si>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</si>
  <si>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</si>
  <si>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</si>
  <si>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</si>
  <si>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</si>
  <si>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</si>
  <si>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</si>
  <si>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</si>
  <si>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</si>
  <si>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</si>
  <si>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</si>
  <si>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</si>
  <si>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</si>
  <si>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</si>
  <si>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</si>
  <si>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</si>
  <si>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</si>
  <si>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</si>
  <si>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</si>
  <si>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</si>
  <si>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</si>
  <si>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</si>
  <si>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</si>
  <si>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</si>
  <si>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</si>
  <si>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</si>
  <si>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</si>
  <si>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</si>
  <si>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</si>
  <si>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</si>
  <si>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</si>
  <si>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</si>
  <si>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</si>
  <si>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</si>
  <si>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</si>
  <si>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</si>
  <si>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</si>
  <si>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</si>
  <si>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</si>
  <si>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</si>
  <si>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</si>
  <si>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</si>
  <si>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</si>
  <si>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</si>
  <si>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</si>
  <si>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</si>
  <si>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</si>
  <si>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</si>
  <si>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</si>
  <si>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</si>
  <si>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</si>
  <si>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</si>
  <si>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</si>
  <si>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</si>
  <si>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</si>
  <si>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</si>
  <si>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</si>
  <si>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</si>
  <si>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</si>
  <si>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</si>
  <si>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</si>
  <si>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</si>
  <si>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</si>
  <si>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</si>
  <si>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</si>
  <si>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</si>
  <si>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</si>
  <si>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</si>
  <si>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</si>
  <si>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</si>
  <si>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</si>
  <si>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</si>
  <si>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</si>
  <si>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</si>
  <si>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</si>
  <si>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</si>
  <si>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</si>
  <si>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</si>
  <si>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</si>
  <si>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</si>
  <si>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</si>
  <si>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</si>
  <si>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</si>
  <si>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</si>
  <si>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</si>
  <si>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</si>
  <si>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</si>
  <si>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</si>
  <si>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</si>
  <si>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</si>
  <si>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</si>
  <si>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</si>
  <si>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</si>
  <si>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</si>
  <si>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</si>
  <si>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</si>
  <si>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</si>
  <si>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</si>
  <si>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</si>
  <si>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</si>
  <si>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</si>
  <si>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</si>
  <si>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</si>
  <si>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</si>
  <si>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</si>
  <si>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</si>
  <si>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</si>
  <si>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</si>
  <si>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</si>
  <si>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</si>
  <si>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</si>
  <si>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</si>
  <si>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</si>
  <si>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</si>
  <si>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</si>
  <si>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</si>
  <si>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</si>
  <si>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</si>
  <si>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</si>
  <si>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</si>
  <si>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</si>
  <si>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</si>
  <si>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</si>
  <si>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</si>
  <si>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</si>
  <si>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</si>
  <si>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</si>
  <si>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</si>
  <si>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</si>
  <si>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</si>
  <si>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</si>
  <si>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</si>
  <si>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</si>
  <si>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</si>
  <si>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</si>
  <si>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</si>
  <si>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</si>
  <si>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</si>
  <si>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</si>
  <si>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</si>
  <si>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</si>
  <si>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</si>
  <si>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</si>
  <si>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</si>
  <si>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</si>
  <si>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</si>
  <si>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</si>
  <si>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</si>
  <si>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</si>
  <si>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</si>
  <si>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</si>
  <si>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</si>
  <si>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</si>
  <si>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</si>
  <si>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</si>
  <si>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</si>
  <si>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</si>
  <si>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</si>
  <si>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</si>
  <si>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</si>
  <si>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</si>
  <si>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</si>
  <si>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</si>
  <si>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</si>
  <si>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</si>
  <si>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</si>
  <si>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</si>
  <si>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</si>
  <si>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</si>
  <si>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</si>
  <si>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</si>
  <si>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</si>
  <si>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</si>
  <si>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</si>
  <si>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</si>
  <si>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</si>
  <si>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</si>
  <si>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</si>
  <si>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</si>
  <si>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</si>
  <si>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</si>
  <si>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</si>
  <si>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</si>
  <si>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</si>
  <si>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</si>
  <si>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</si>
  <si>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</si>
  <si>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</si>
  <si>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</si>
  <si>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</si>
  <si>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</si>
  <si>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</si>
  <si>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</si>
  <si>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</si>
  <si>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</si>
  <si>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</si>
  <si>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</si>
  <si>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</si>
  <si>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</si>
  <si>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</si>
  <si>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</si>
  <si>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</si>
  <si>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</si>
  <si>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</si>
  <si>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</si>
  <si>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</si>
  <si>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</si>
  <si>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</si>
  <si>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</si>
  <si>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</si>
  <si>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</si>
  <si>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</si>
  <si>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</si>
  <si>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</si>
  <si>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</si>
  <si>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</si>
  <si>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</si>
  <si>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</si>
  <si>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</si>
  <si>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</si>
  <si>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</si>
  <si>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</si>
  <si>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</si>
  <si>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</si>
  <si>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</si>
  <si>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</si>
  <si>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</si>
  <si>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</si>
  <si>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</si>
  <si>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</si>
  <si>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</si>
  <si>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</si>
  <si>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</si>
  <si>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</si>
  <si>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</si>
  <si>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</si>
  <si>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</si>
  <si>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</si>
  <si>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</si>
  <si>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</si>
  <si>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</si>
  <si>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</si>
  <si>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</si>
  <si>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</si>
  <si>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</si>
  <si>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</si>
  <si>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</si>
  <si>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</si>
  <si>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</si>
  <si>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</si>
  <si>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</si>
  <si>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</si>
  <si>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</si>
  <si>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</si>
  <si>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</si>
  <si>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</si>
  <si>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</si>
  <si>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</si>
  <si>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</si>
  <si>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</si>
  <si>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</si>
  <si>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</si>
  <si>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</si>
  <si>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</si>
  <si>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</si>
  <si>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</si>
  <si>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</si>
  <si>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</si>
  <si>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</si>
  <si>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</si>
  <si>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</si>
  <si>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</si>
  <si>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</si>
  <si>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</si>
  <si>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</si>
  <si>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</si>
  <si>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</si>
  <si>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</si>
  <si>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</si>
  <si>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</si>
  <si>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</si>
  <si>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</si>
  <si>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</si>
  <si>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</si>
  <si>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</si>
  <si>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</si>
  <si>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</si>
  <si>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</si>
  <si>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</si>
  <si>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</si>
  <si>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</si>
  <si>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</si>
  <si>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</si>
  <si>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</si>
  <si>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</si>
  <si>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</si>
  <si>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</si>
  <si>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</si>
  <si>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</si>
  <si>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</si>
  <si>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</si>
  <si>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</si>
  <si>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</si>
  <si>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</si>
  <si>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</si>
  <si>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</si>
  <si>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</si>
  <si>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</si>
  <si>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</si>
  <si>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</si>
  <si>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</si>
  <si>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</si>
  <si>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</si>
  <si>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</si>
  <si>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</si>
  <si>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</si>
  <si>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</si>
  <si>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</si>
  <si>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</si>
  <si>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</si>
  <si>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</si>
  <si>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</si>
  <si>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</si>
  <si>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</si>
  <si>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</si>
  <si>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</si>
  <si>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</si>
  <si>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</si>
  <si>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</si>
  <si>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</si>
  <si>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</si>
  <si>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</si>
  <si>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</si>
  <si>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</si>
  <si>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</si>
  <si>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</si>
  <si>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</si>
  <si>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</si>
  <si>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</si>
  <si>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</si>
  <si>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</si>
  <si>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</si>
  <si>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</si>
  <si>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</si>
  <si>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</si>
  <si>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</si>
  <si>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</si>
  <si>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</si>
  <si>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</si>
  <si>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</si>
  <si>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</si>
  <si>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</si>
  <si>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</si>
  <si>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</si>
  <si>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</si>
  <si>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</si>
  <si>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</si>
  <si>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</si>
  <si>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</si>
  <si>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</si>
  <si>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</si>
  <si>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</si>
  <si>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</si>
  <si>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</si>
  <si>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</si>
  <si>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</si>
  <si>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</si>
  <si>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</si>
  <si>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</si>
  <si>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</si>
  <si>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</si>
  <si>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</si>
  <si>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</si>
  <si>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</si>
  <si>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</si>
  <si>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</si>
  <si>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</si>
  <si>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</si>
  <si>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</si>
  <si>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</si>
  <si>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</si>
  <si>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</si>
  <si>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</si>
  <si>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</si>
  <si>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</si>
  <si>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</si>
  <si>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</si>
  <si>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</si>
  <si>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</si>
  <si>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</si>
  <si>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</si>
  <si>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</si>
  <si>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</si>
  <si>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</si>
  <si>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</si>
  <si>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</si>
  <si>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</si>
  <si>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</si>
  <si>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</si>
  <si>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</si>
  <si>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</si>
  <si>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</si>
  <si>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</si>
  <si>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</si>
  <si>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</si>
  <si>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</si>
  <si>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</si>
  <si>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</si>
  <si>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</si>
  <si>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</si>
  <si>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</si>
  <si>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</si>
  <si>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</si>
  <si>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</si>
  <si>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</si>
  <si>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</si>
  <si>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</si>
  <si>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</si>
  <si>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</si>
  <si>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</si>
  <si>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</si>
  <si>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</si>
  <si>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</si>
  <si>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</si>
  <si>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</si>
  <si>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</si>
  <si>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</si>
  <si>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</si>
  <si>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</si>
  <si>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</si>
  <si>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</si>
  <si>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</si>
  <si>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</si>
  <si>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</si>
  <si>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</si>
  <si>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</si>
  <si>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</si>
  <si>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</si>
  <si>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</si>
  <si>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</si>
  <si>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</si>
  <si>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</si>
  <si>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</si>
  <si>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</si>
  <si>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</si>
  <si>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</si>
  <si>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</si>
  <si>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</si>
  <si>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</si>
  <si>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</si>
  <si>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</si>
  <si>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</si>
  <si>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</si>
  <si>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</si>
  <si>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</si>
  <si>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</si>
  <si>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</si>
  <si>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</si>
  <si>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</si>
  <si>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</si>
  <si>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</si>
  <si>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</si>
  <si>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</si>
  <si>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</si>
  <si>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</si>
  <si>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</si>
  <si>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</si>
  <si>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</si>
  <si>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</si>
  <si>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</si>
  <si>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</si>
  <si>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</si>
  <si>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</si>
  <si>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</si>
  <si>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</si>
  <si>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</si>
  <si>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</si>
  <si>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</si>
  <si>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</si>
  <si>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</si>
  <si>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</si>
  <si>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</si>
  <si>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</si>
  <si>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</si>
  <si>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</si>
  <si>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</si>
  <si>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</si>
  <si>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</si>
  <si>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</si>
  <si>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</si>
  <si>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</si>
  <si>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</si>
  <si>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</si>
  <si>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</si>
  <si>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</si>
  <si>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</si>
  <si>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</si>
  <si>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</si>
  <si>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</si>
  <si>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</si>
  <si>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</si>
  <si>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</si>
  <si>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</si>
  <si>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</si>
  <si>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</si>
  <si>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</si>
  <si>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</si>
  <si>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</si>
  <si>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</si>
  <si>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</si>
  <si>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</si>
  <si>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</si>
  <si>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</si>
  <si>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</si>
  <si>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</si>
  <si>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</si>
  <si>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</si>
  <si>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</si>
  <si>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</si>
  <si>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</si>
  <si>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</si>
  <si>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</si>
  <si>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</si>
  <si>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</si>
  <si>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</si>
  <si>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</si>
  <si>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</si>
  <si>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</si>
  <si>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</si>
  <si>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</si>
  <si>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</si>
  <si>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</si>
  <si>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</si>
  <si>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</si>
  <si>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</si>
  <si>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</si>
  <si>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</si>
  <si>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</si>
  <si>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</si>
  <si>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</si>
  <si>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</si>
  <si>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</si>
  <si>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</si>
  <si>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</si>
  <si>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</si>
  <si>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</si>
  <si>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</si>
  <si>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</si>
  <si>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</si>
  <si>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</si>
  <si>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</si>
  <si>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</si>
  <si>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</si>
  <si>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</si>
  <si>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</si>
  <si>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</si>
  <si>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</si>
  <si>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</si>
  <si>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</si>
  <si>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</si>
  <si>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</si>
  <si>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</si>
  <si>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</si>
  <si>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</si>
  <si>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</si>
  <si>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</si>
  <si>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</si>
  <si>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</si>
  <si>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</si>
  <si>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</si>
  <si>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</si>
  <si>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</si>
  <si>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</si>
  <si>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</si>
  <si>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</si>
  <si>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</si>
  <si>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</si>
  <si>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</si>
  <si>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</si>
  <si>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</si>
  <si>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</si>
  <si>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</si>
  <si>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</si>
  <si>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</si>
  <si>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</si>
  <si>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</si>
  <si>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</si>
  <si>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</si>
  <si>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</si>
  <si>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</si>
  <si>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</si>
  <si>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</si>
  <si>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</si>
  <si>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</si>
  <si>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</si>
  <si>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</si>
  <si>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</si>
  <si>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</si>
  <si>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</si>
  <si>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</si>
  <si>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</si>
  <si>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</si>
  <si>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</si>
  <si>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</si>
  <si>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</si>
  <si>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</si>
  <si>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</si>
  <si>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</si>
  <si>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</si>
  <si>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</si>
  <si>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</si>
  <si>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</si>
  <si>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</si>
  <si>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</si>
  <si>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</si>
  <si>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</si>
  <si>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</si>
  <si>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</si>
  <si>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</si>
  <si>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</si>
  <si>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</si>
  <si>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</si>
  <si>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</si>
  <si>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</si>
  <si>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</si>
  <si>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</si>
  <si>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</si>
  <si>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</si>
  <si>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</si>
  <si>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</si>
  <si>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</si>
  <si>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</si>
  <si>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</si>
  <si>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</si>
  <si>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</si>
  <si>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</si>
  <si>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</si>
  <si>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</si>
  <si>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</si>
  <si>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</si>
  <si>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</si>
  <si>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</si>
  <si>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</si>
  <si>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</si>
  <si>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</si>
  <si>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</si>
  <si>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</si>
  <si>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</si>
  <si>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</si>
  <si>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</si>
  <si>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</si>
  <si>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</si>
  <si>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</si>
  <si>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</si>
  <si>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</si>
  <si>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</si>
  <si>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</si>
  <si>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</si>
  <si>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</si>
  <si>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</si>
  <si>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</si>
  <si>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</si>
  <si>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</si>
  <si>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</si>
  <si>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</si>
  <si>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</si>
  <si>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</si>
  <si>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</si>
  <si>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</si>
  <si>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</si>
  <si>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</si>
  <si>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</si>
  <si>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</si>
  <si>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</si>
  <si>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</si>
  <si>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</si>
  <si>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</si>
  <si>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</si>
  <si>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</si>
  <si>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</si>
  <si>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</si>
  <si>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</si>
  <si>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</si>
  <si>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</si>
  <si>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</si>
  <si>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</si>
  <si>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</si>
  <si>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</si>
  <si>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</si>
  <si>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</si>
  <si>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</si>
  <si>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</si>
  <si>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</si>
  <si>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</si>
  <si>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</si>
  <si>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</si>
  <si>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</si>
  <si>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</si>
  <si>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</si>
  <si>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</si>
  <si>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</si>
  <si>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</si>
  <si>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</si>
  <si>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</si>
  <si>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</si>
  <si>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</si>
  <si>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</si>
  <si>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</si>
  <si>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</si>
  <si>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</si>
  <si>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</si>
  <si>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</si>
  <si>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</si>
  <si>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</si>
  <si>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</si>
  <si>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</si>
  <si>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</si>
  <si>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</si>
  <si>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</si>
  <si>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</si>
  <si>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</si>
  <si>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</si>
  <si>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</si>
  <si>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</si>
  <si>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</si>
  <si>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</si>
  <si>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</si>
  <si>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</si>
  <si>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</si>
  <si>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</si>
  <si>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</si>
  <si>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</si>
  <si>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</si>
  <si>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</si>
  <si>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</si>
  <si>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</si>
  <si>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</si>
  <si>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</si>
  <si>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</si>
  <si>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</si>
  <si>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</si>
  <si>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</si>
  <si>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</si>
  <si>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</si>
  <si>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</si>
  <si>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</si>
  <si>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</si>
  <si>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</si>
  <si>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</si>
  <si>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</si>
  <si>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</si>
  <si>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</si>
  <si>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</si>
  <si>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</si>
  <si>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</si>
  <si>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</si>
  <si>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</si>
  <si>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</si>
  <si>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</si>
  <si>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</si>
  <si>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</si>
  <si>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</si>
  <si>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</si>
  <si>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</si>
  <si>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</si>
  <si>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</si>
  <si>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</si>
  <si>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</si>
  <si>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</si>
  <si>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</si>
  <si>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</si>
  <si>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</si>
  <si>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</si>
  <si>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</si>
  <si>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</si>
  <si>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</si>
  <si>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</si>
  <si>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</si>
  <si>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</si>
  <si>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</si>
  <si>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</si>
  <si>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</si>
  <si>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</si>
  <si>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</si>
  <si>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</si>
  <si>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</si>
  <si>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</si>
  <si>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</si>
  <si>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</si>
  <si>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</si>
  <si>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</si>
  <si>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</si>
  <si>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</si>
  <si>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</si>
  <si>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</si>
  <si>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</si>
  <si>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</si>
  <si>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</si>
  <si>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</si>
  <si>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</si>
  <si>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</si>
  <si>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</si>
  <si>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</si>
  <si>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</si>
  <si>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</si>
  <si>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</si>
  <si>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</si>
  <si>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</si>
  <si>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</si>
  <si>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</si>
  <si>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</si>
  <si>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</si>
  <si>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</si>
  <si>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</si>
  <si>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</si>
  <si>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</si>
  <si>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</si>
  <si>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</si>
  <si>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</si>
  <si>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</si>
  <si>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</si>
  <si>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</si>
  <si>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</si>
  <si>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</si>
  <si>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</si>
  <si>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</si>
  <si>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</si>
  <si>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</si>
  <si>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</si>
  <si>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</si>
  <si>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</si>
  <si>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</si>
  <si>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</si>
  <si>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</si>
  <si>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</si>
  <si>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</si>
  <si>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</si>
  <si>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</si>
  <si>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</si>
  <si>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</si>
  <si>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</si>
  <si>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</si>
  <si>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</si>
  <si>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</si>
  <si>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</si>
  <si>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</si>
  <si>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</si>
  <si>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</si>
  <si>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</si>
  <si>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</si>
  <si>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</si>
  <si>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</si>
  <si>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</si>
  <si>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</si>
  <si>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</si>
  <si>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</si>
  <si>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</si>
  <si>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</si>
  <si>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</si>
  <si>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</si>
  <si>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</si>
  <si>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</si>
  <si>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</si>
  <si>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</si>
  <si>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</si>
  <si>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</si>
  <si>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</si>
  <si>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</si>
  <si>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</si>
  <si>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</si>
  <si>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</si>
  <si>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</si>
  <si>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</si>
  <si>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</si>
  <si>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</si>
  <si>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</si>
  <si>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</si>
  <si>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</si>
  <si>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</si>
  <si>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</si>
  <si>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</si>
  <si>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</si>
  <si>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</si>
  <si>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</si>
  <si>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</si>
  <si>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</si>
  <si>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</si>
  <si>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</si>
  <si>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</si>
  <si>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</si>
  <si>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</si>
  <si>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</si>
  <si>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</si>
  <si>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</si>
  <si>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</si>
  <si>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</si>
  <si>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</si>
  <si>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</si>
  <si>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</si>
  <si>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</si>
  <si>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</si>
  <si>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</si>
  <si>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</si>
  <si>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</si>
  <si>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</si>
  <si>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</si>
  <si>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</si>
  <si>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</si>
  <si>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</si>
  <si>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</si>
  <si>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</si>
  <si>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</si>
  <si>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</si>
  <si>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</si>
  <si>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</si>
  <si>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</si>
  <si>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</si>
  <si>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</si>
  <si>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</si>
  <si>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</si>
  <si>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</si>
  <si>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</si>
  <si>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</si>
  <si>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</si>
  <si>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</si>
  <si>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</si>
  <si>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</si>
  <si>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</si>
  <si>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</si>
  <si>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</si>
  <si>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</si>
  <si>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</si>
  <si>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</si>
  <si>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</si>
  <si>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</si>
  <si>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</si>
  <si>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</si>
  <si>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</si>
  <si>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</si>
  <si>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</si>
  <si>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</si>
  <si>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</si>
  <si>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</si>
  <si>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</si>
  <si>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</si>
  <si>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</si>
  <si>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</si>
  <si>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</si>
  <si>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</si>
  <si>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</si>
  <si>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</si>
  <si>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</si>
  <si>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</si>
  <si>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</si>
  <si>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</si>
  <si>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</si>
  <si>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</si>
  <si>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</si>
  <si>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</si>
  <si>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</si>
  <si>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</si>
  <si>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</si>
  <si>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</si>
  <si>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</si>
  <si>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</si>
  <si>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</si>
  <si>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</si>
  <si>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</si>
  <si>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</si>
  <si>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</si>
  <si>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</si>
  <si>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</si>
  <si>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</si>
  <si>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</si>
  <si>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</si>
  <si>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</si>
  <si>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</si>
  <si>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</si>
  <si>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</si>
  <si>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</si>
  <si>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</si>
  <si>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</si>
  <si>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</si>
  <si>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</si>
  <si>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</si>
  <si>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</si>
  <si>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</si>
  <si>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</si>
  <si>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</si>
  <si>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</si>
  <si>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</si>
  <si>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</si>
  <si>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</si>
  <si>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</si>
  <si>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</si>
  <si>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</si>
  <si>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</si>
  <si>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</si>
  <si>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</si>
  <si>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</si>
  <si>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</si>
  <si>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</si>
  <si>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</si>
  <si>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</si>
  <si>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</si>
  <si>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</si>
  <si>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</si>
  <si>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</si>
  <si>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</si>
  <si>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</si>
  <si>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</si>
  <si>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</si>
  <si>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</si>
  <si>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</si>
  <si>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</si>
  <si>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</si>
  <si>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</si>
  <si>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</si>
  <si>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</si>
  <si>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</si>
  <si>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</si>
  <si>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</si>
  <si>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</si>
  <si>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</si>
  <si>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</si>
  <si>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</si>
  <si>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</si>
  <si>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</si>
  <si>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</si>
  <si>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</si>
  <si>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</si>
  <si>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</si>
  <si>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</si>
  <si>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</si>
  <si>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</si>
  <si>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</si>
  <si>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</si>
  <si>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</si>
  <si>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</si>
  <si>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</si>
  <si>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</si>
  <si>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</si>
  <si>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</si>
  <si>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</si>
  <si>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</si>
  <si>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</si>
  <si>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</si>
  <si>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</si>
  <si>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</si>
  <si>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</si>
  <si>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</si>
  <si>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</si>
  <si>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</si>
  <si>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</si>
  <si>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</si>
  <si>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</si>
  <si>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</si>
  <si>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</si>
  <si>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</si>
  <si>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</si>
  <si>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</si>
  <si>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</si>
  <si>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</si>
  <si>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</si>
  <si>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</si>
  <si>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</si>
  <si>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</si>
  <si>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</si>
  <si>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</si>
  <si>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</si>
  <si>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</si>
  <si>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</si>
  <si>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</si>
  <si>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</si>
  <si>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</si>
  <si>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</si>
  <si>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</si>
  <si>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</si>
  <si>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</si>
  <si>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</si>
  <si>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</si>
  <si>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</si>
  <si>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</si>
  <si>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</si>
  <si>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</si>
  <si>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</si>
  <si>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</si>
  <si>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</si>
  <si>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</si>
  <si>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</si>
  <si>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</si>
  <si>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</si>
  <si>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</si>
  <si>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</si>
  <si>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</si>
  <si>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</si>
  <si>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</si>
  <si>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</si>
  <si>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</si>
  <si>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</si>
  <si>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</si>
  <si>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</si>
  <si>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</si>
  <si>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</si>
  <si>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</si>
  <si>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</si>
  <si>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</si>
  <si>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</si>
  <si>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</si>
  <si>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</si>
  <si>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</si>
  <si>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</si>
  <si>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</si>
  <si>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</si>
  <si>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</si>
  <si>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</si>
  <si>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</si>
  <si>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</si>
  <si>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</si>
  <si>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</si>
  <si>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</si>
  <si>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</si>
  <si>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</si>
  <si>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</si>
  <si>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</si>
  <si>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</si>
  <si>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</si>
  <si>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</si>
  <si>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</si>
  <si>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</si>
  <si>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</si>
  <si>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</si>
  <si>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</si>
  <si>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</si>
  <si>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</si>
  <si>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</si>
  <si>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</si>
  <si>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</si>
  <si>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</si>
  <si>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</si>
  <si>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</si>
  <si>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</si>
  <si>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</si>
  <si>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</si>
  <si>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</si>
  <si>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</si>
  <si>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</si>
  <si>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</si>
  <si>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</si>
  <si>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</si>
  <si>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</si>
  <si>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</si>
  <si>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</si>
  <si>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</si>
  <si>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</si>
  <si>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</si>
  <si>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</si>
  <si>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</si>
  <si>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</si>
  <si>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</si>
  <si>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</si>
  <si>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</si>
  <si>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</si>
  <si>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</si>
  <si>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</si>
  <si>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</si>
  <si>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</si>
  <si>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</si>
  <si>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</si>
  <si>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</si>
  <si>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</si>
  <si>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</si>
  <si>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</si>
  <si>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</si>
  <si>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</si>
  <si>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</si>
  <si>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</si>
  <si>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</si>
  <si>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</si>
  <si>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</si>
  <si>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</si>
  <si>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</si>
  <si>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</si>
  <si>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</si>
  <si>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</si>
  <si>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</si>
  <si>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</si>
  <si>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</si>
  <si>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</si>
  <si>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</si>
  <si>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</si>
  <si>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</si>
  <si>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</si>
  <si>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</si>
  <si>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</si>
  <si>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</si>
  <si>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</si>
  <si>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</si>
  <si>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</si>
  <si>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</si>
  <si>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</si>
  <si>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</si>
  <si>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</si>
  <si>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</si>
  <si>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</si>
  <si>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</si>
  <si>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</si>
  <si>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</si>
  <si>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</si>
  <si>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</si>
  <si>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</si>
  <si>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</si>
  <si>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</si>
  <si>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</si>
  <si>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</si>
  <si>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</si>
  <si>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</si>
  <si>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</si>
  <si>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</si>
  <si>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</si>
  <si>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</si>
  <si>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</si>
  <si>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</si>
  <si>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</si>
  <si>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</si>
  <si>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</si>
  <si>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</si>
  <si>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</si>
  <si>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</si>
  <si>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</si>
  <si>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</si>
  <si>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</si>
  <si>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</si>
  <si>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</si>
  <si>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</si>
  <si>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</si>
  <si>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</si>
  <si>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</si>
  <si>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</si>
  <si>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</si>
  <si>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</si>
  <si>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</si>
  <si>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</si>
  <si>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</si>
  <si>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</si>
  <si>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</si>
  <si>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</si>
  <si>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</si>
  <si>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</si>
  <si>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</si>
  <si>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</si>
  <si>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</si>
  <si>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</si>
  <si>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</si>
  <si>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</si>
  <si>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</si>
  <si>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</si>
  <si>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</si>
  <si>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</si>
  <si>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</si>
  <si>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</si>
  <si>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</si>
  <si>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</si>
  <si>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</si>
  <si>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</si>
  <si>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</si>
  <si>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</si>
  <si>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</si>
  <si>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</si>
  <si>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</si>
  <si>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</si>
  <si>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</si>
  <si>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</si>
  <si>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</si>
  <si>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</si>
  <si>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</si>
  <si>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</si>
  <si>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</si>
  <si>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</si>
  <si>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</si>
  <si>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</si>
  <si>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</si>
  <si>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</si>
  <si>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</si>
  <si>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</si>
  <si>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</si>
  <si>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</si>
  <si>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</si>
  <si>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</si>
  <si>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</si>
  <si>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</si>
  <si>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</si>
  <si>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</si>
  <si>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</si>
  <si>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</si>
  <si>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</si>
  <si>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</si>
  <si>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</si>
  <si>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</si>
  <si>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</si>
  <si>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</si>
  <si>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</si>
  <si>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</si>
  <si>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</si>
  <si>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</si>
  <si>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</si>
  <si>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</si>
  <si>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</si>
  <si>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</si>
  <si>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</si>
  <si>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</si>
  <si>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</si>
  <si>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</si>
  <si>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</si>
  <si>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</si>
  <si>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</si>
  <si>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</si>
  <si>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</si>
  <si>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</si>
  <si>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</si>
  <si>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</si>
  <si>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</si>
  <si>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</si>
  <si>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</si>
  <si>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</si>
  <si>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</si>
  <si>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</si>
  <si>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</si>
  <si>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</si>
  <si>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</si>
  <si>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</si>
  <si>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</si>
  <si>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</si>
  <si>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</si>
  <si>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</si>
  <si>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</si>
  <si>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</si>
  <si>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</si>
  <si>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</si>
  <si>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</si>
  <si>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</si>
  <si>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</si>
  <si>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</si>
  <si>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</si>
  <si>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</si>
  <si>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</si>
  <si>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</si>
  <si>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</si>
  <si>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</si>
  <si>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</si>
  <si>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</si>
  <si>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</si>
  <si>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</si>
  <si>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</si>
  <si>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</si>
  <si>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</si>
  <si>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</si>
  <si>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</si>
  <si>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</si>
  <si>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</si>
  <si>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</si>
  <si>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</si>
  <si>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</si>
  <si>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</si>
  <si>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</si>
  <si>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</si>
  <si>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</si>
  <si>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</si>
  <si>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</si>
  <si>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</si>
  <si>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</si>
  <si>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</si>
  <si>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</si>
  <si>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</si>
  <si>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</si>
  <si>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</si>
  <si>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</si>
  <si>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</si>
  <si>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</si>
  <si>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</si>
  <si>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</si>
  <si>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</si>
  <si>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</si>
  <si>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</si>
  <si>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</si>
  <si>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</si>
  <si>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</si>
  <si>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</si>
  <si>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</si>
  <si>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</si>
  <si>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</si>
  <si>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</si>
  <si>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</si>
  <si>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</si>
  <si>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</si>
  <si>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</si>
  <si>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</si>
  <si>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</si>
  <si>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</si>
  <si>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</si>
  <si>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</si>
  <si>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</si>
  <si>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</si>
  <si>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</si>
  <si>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</si>
  <si>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</si>
  <si>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</si>
  <si>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</si>
  <si>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</si>
  <si>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</si>
  <si>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</si>
  <si>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</si>
  <si>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</si>
  <si>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</si>
  <si>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</si>
  <si>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</si>
  <si>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</si>
  <si>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</si>
  <si>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</si>
  <si>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</si>
  <si>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</si>
  <si>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</si>
  <si>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</si>
  <si>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</si>
  <si>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</si>
  <si>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</si>
  <si>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</si>
  <si>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</si>
  <si>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</si>
  <si>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</si>
  <si>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</si>
  <si>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</si>
  <si>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</si>
  <si>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</si>
  <si>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</si>
  <si>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</si>
  <si>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</si>
  <si>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</si>
  <si>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</si>
  <si>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</si>
  <si>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</si>
  <si>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</si>
  <si>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</si>
  <si>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</si>
  <si>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</si>
  <si>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</si>
  <si>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</si>
  <si>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</si>
  <si>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</si>
  <si>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</si>
  <si>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</si>
  <si>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</si>
  <si>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</si>
  <si>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</si>
  <si>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</si>
  <si>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</si>
  <si>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</si>
  <si>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</si>
  <si>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</si>
  <si>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</si>
  <si>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</si>
  <si>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</si>
  <si>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</si>
  <si>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</si>
  <si>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</si>
  <si>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</si>
  <si>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</si>
  <si>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</si>
  <si>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</si>
  <si>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</si>
  <si>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</si>
  <si>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</si>
  <si>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</si>
  <si>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</si>
  <si>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</si>
  <si>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</si>
  <si>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</si>
  <si>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</si>
  <si>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</si>
  <si>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</si>
  <si>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</si>
  <si>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</si>
  <si>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</si>
  <si>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</si>
  <si>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</si>
  <si>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</si>
  <si>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</si>
  <si>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</si>
  <si>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</si>
  <si>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</si>
  <si>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</si>
  <si>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</si>
  <si>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</si>
  <si>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</si>
  <si>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</si>
  <si>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</si>
  <si>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</si>
  <si>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</si>
  <si>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</si>
  <si>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</si>
  <si>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</si>
  <si>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</si>
  <si>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</si>
  <si>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</si>
  <si>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</si>
  <si>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</si>
  <si>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</si>
  <si>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</si>
  <si>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</si>
  <si>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</si>
  <si>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</si>
  <si>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</si>
  <si>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</si>
  <si>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</si>
  <si>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</si>
  <si>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</si>
  <si>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</si>
  <si>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</si>
  <si>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</si>
  <si>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</si>
  <si>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</si>
  <si>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</si>
  <si>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</si>
  <si>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</si>
  <si>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</si>
  <si>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</si>
  <si>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</si>
  <si>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</si>
  <si>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</si>
  <si>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</si>
  <si>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</si>
  <si>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</si>
  <si>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</si>
  <si>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</si>
  <si>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</si>
  <si>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</si>
  <si>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</si>
  <si>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</si>
  <si>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</si>
  <si>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</si>
  <si>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</si>
  <si>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</si>
  <si>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</si>
  <si>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</si>
  <si>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</si>
  <si>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</si>
  <si>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</si>
  <si>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</si>
  <si>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</si>
  <si>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</si>
  <si>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</si>
  <si>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</si>
  <si>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</si>
  <si>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</si>
  <si>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</si>
  <si>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</si>
  <si>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</si>
  <si>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</si>
  <si>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</si>
  <si>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</si>
  <si>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</si>
  <si>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</si>
  <si>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</si>
  <si>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</si>
  <si>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</si>
  <si>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</si>
  <si>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</si>
  <si>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</si>
  <si>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</si>
  <si>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</si>
  <si>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</si>
  <si>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</si>
  <si>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</si>
  <si>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</si>
  <si>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</si>
  <si>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</si>
  <si>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</si>
  <si>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</si>
  <si>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</si>
  <si>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</si>
  <si>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</si>
  <si>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</si>
  <si>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</si>
  <si>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</si>
  <si>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</si>
  <si>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</si>
  <si>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</si>
  <si>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</si>
  <si>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</si>
  <si>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</si>
  <si>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</si>
  <si>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</si>
  <si>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</si>
  <si>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</si>
  <si>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</si>
  <si>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</si>
  <si>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</si>
  <si>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</si>
  <si>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</si>
  <si>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</si>
  <si>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</si>
  <si>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</si>
  <si>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</si>
  <si>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</si>
  <si>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</si>
  <si>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</si>
  <si>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</si>
  <si>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</si>
  <si>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</si>
  <si>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</si>
  <si>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</si>
  <si>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</si>
  <si>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</si>
  <si>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</si>
  <si>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</si>
  <si>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</si>
  <si>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</si>
  <si>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</si>
  <si>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</si>
  <si>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</si>
  <si>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</si>
  <si>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</si>
  <si>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</si>
  <si>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</si>
  <si>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</si>
  <si>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</si>
  <si>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</si>
  <si>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</si>
  <si>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</si>
  <si>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</si>
  <si>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</si>
  <si>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</si>
  <si>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</si>
  <si>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</si>
  <si>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</si>
  <si>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</si>
  <si>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</si>
  <si>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</si>
  <si>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</si>
  <si>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</si>
  <si>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</si>
  <si>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</si>
  <si>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</si>
  <si>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</si>
  <si>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</si>
  <si>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</si>
  <si>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</si>
  <si>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</si>
  <si>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</si>
  <si>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</si>
  <si>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</si>
  <si>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</si>
  <si>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</si>
  <si>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</si>
  <si>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</si>
  <si>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</si>
  <si>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</si>
  <si>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</si>
  <si>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</si>
  <si>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</si>
  <si>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</si>
  <si>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</si>
  <si>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</si>
  <si>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</si>
  <si>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</si>
  <si>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</si>
  <si>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</si>
  <si>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</si>
  <si>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</si>
  <si>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</si>
  <si>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</si>
  <si>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</si>
  <si>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</si>
  <si>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</si>
  <si>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</si>
  <si>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</si>
  <si>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</si>
  <si>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</si>
  <si>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</si>
  <si>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</si>
  <si>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</si>
  <si>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</si>
  <si>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</si>
  <si>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</si>
  <si>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</si>
  <si>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</si>
  <si>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</si>
  <si>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</si>
  <si>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</si>
  <si>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</si>
  <si>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</si>
  <si>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</si>
  <si>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</si>
  <si>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</si>
  <si>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</si>
  <si>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</si>
  <si>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</si>
  <si>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</si>
  <si>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</si>
  <si>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</si>
  <si>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</si>
  <si>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</si>
  <si>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</si>
  <si>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</si>
  <si>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</si>
  <si>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</si>
  <si>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</si>
  <si>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</si>
  <si>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</si>
  <si>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</si>
  <si>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</si>
  <si>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</si>
  <si>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</si>
  <si>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</si>
  <si>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</si>
  <si>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</si>
  <si>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</si>
  <si>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</si>
  <si>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</si>
  <si>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</si>
  <si>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</si>
  <si>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</si>
  <si>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</si>
  <si>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</si>
  <si>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</si>
  <si>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</si>
  <si>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</si>
  <si>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</si>
  <si>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</si>
  <si>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</si>
  <si>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</si>
  <si>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</si>
  <si>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</si>
  <si>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</si>
  <si>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</si>
  <si>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</si>
  <si>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</si>
  <si>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</si>
  <si>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</si>
  <si>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</si>
  <si>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</si>
  <si>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</si>
  <si>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</si>
  <si>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</si>
  <si>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</si>
  <si>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</si>
  <si>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</si>
  <si>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</si>
  <si>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</si>
  <si>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</si>
  <si>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</si>
  <si>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</si>
  <si>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</si>
  <si>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</si>
  <si>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</si>
  <si>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</si>
  <si>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</si>
  <si>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</si>
  <si>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</si>
  <si>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</si>
  <si>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</si>
  <si>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</si>
  <si>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</si>
  <si>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</si>
  <si>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</si>
  <si>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</si>
  <si>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</si>
  <si>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</si>
  <si>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</si>
  <si>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</si>
  <si>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</si>
  <si>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</si>
  <si>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</si>
  <si>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</si>
  <si>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</si>
  <si>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</si>
  <si>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</si>
  <si>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</si>
  <si>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</si>
  <si>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</si>
  <si>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</si>
  <si>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</si>
  <si>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</si>
  <si>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</si>
  <si>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</si>
  <si>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</si>
  <si>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</si>
  <si>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</si>
  <si>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</si>
  <si>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</si>
  <si>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</si>
  <si>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</si>
  <si>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</si>
  <si>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</si>
  <si>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</si>
  <si>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</si>
  <si>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</si>
  <si>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</si>
  <si>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</si>
  <si>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</si>
  <si>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</si>
  <si>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</si>
  <si>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</si>
  <si>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</si>
  <si>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</si>
  <si>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</si>
  <si>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</si>
  <si>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</si>
  <si>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</si>
  <si>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</si>
  <si>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</si>
  <si>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</si>
  <si>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</si>
  <si>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</si>
  <si>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</si>
  <si>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</si>
  <si>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</si>
  <si>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</si>
  <si>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</si>
  <si>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</si>
  <si>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</si>
  <si>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</si>
  <si>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</si>
  <si>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</si>
  <si>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</si>
  <si>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</si>
  <si>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</si>
  <si>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</si>
  <si>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</si>
  <si>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</si>
  <si>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</si>
  <si>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</si>
  <si>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</si>
  <si>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</si>
  <si>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</si>
  <si>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</si>
  <si>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</si>
  <si>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</si>
  <si>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</si>
  <si>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</si>
  <si>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</si>
  <si>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</si>
  <si>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</si>
  <si>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</si>
  <si>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</si>
  <si>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</si>
  <si>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</si>
  <si>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</si>
  <si>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</si>
  <si>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</si>
  <si>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</si>
  <si>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</si>
  <si>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</si>
  <si>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</si>
  <si>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</si>
  <si>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</si>
  <si>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</si>
  <si>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</si>
  <si>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</si>
  <si>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</si>
  <si>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</si>
  <si>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</si>
  <si>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</si>
  <si>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</si>
  <si>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</si>
  <si>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</si>
  <si>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</si>
  <si>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</si>
  <si>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</si>
  <si>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</si>
  <si>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</si>
  <si>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</si>
  <si>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</si>
  <si>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</si>
  <si>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</si>
  <si>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</si>
  <si>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</si>
  <si>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</si>
  <si>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</si>
  <si>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</si>
  <si>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</si>
  <si>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</si>
  <si>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</si>
  <si>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</si>
  <si>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</si>
  <si>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</si>
  <si>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</si>
  <si>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</si>
  <si>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</si>
  <si>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</si>
  <si>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</si>
  <si>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</si>
  <si>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</si>
  <si>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</si>
  <si>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</si>
  <si>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</si>
  <si>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</si>
  <si>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</si>
  <si>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</si>
  <si>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</si>
  <si>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</si>
  <si>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</si>
  <si>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</si>
  <si>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</si>
  <si>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</si>
  <si>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</si>
  <si>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</si>
  <si>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</si>
  <si>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</si>
  <si>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</si>
  <si>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</si>
  <si>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</si>
  <si>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</si>
  <si>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</si>
  <si>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</si>
  <si>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</si>
  <si>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</si>
  <si>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</si>
  <si>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</si>
  <si>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</si>
  <si>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</si>
  <si>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</si>
  <si>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</si>
  <si>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</si>
  <si>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</si>
  <si>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</si>
  <si>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</si>
  <si>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</si>
  <si>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</si>
  <si>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</si>
  <si>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</si>
  <si>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</si>
  <si>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</si>
  <si>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</si>
  <si>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</si>
  <si>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</si>
  <si>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</si>
  <si>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</si>
  <si>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</si>
  <si>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</si>
  <si>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</si>
  <si>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</si>
  <si>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</si>
  <si>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</si>
  <si>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</si>
  <si>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</si>
  <si>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</si>
  <si>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</si>
  <si>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</si>
  <si>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</si>
  <si>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</si>
  <si>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</si>
  <si>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</si>
  <si>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</si>
  <si>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</si>
  <si>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</si>
  <si>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</si>
  <si>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</si>
  <si>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</si>
  <si>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</si>
  <si>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</si>
  <si>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</si>
  <si>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</si>
  <si>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</si>
  <si>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</si>
  <si>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</si>
  <si>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</si>
  <si>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</si>
  <si>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</si>
  <si>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</si>
  <si>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</si>
  <si>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</si>
  <si>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</si>
  <si>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</si>
  <si>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</si>
  <si>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</si>
  <si>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</si>
  <si>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</si>
  <si>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</si>
  <si>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</si>
  <si>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</si>
  <si>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</si>
  <si>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</si>
  <si>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</si>
  <si>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</si>
  <si>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</si>
  <si>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</si>
  <si>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</si>
  <si>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</si>
  <si>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</si>
  <si>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</si>
  <si>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</si>
  <si>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</si>
  <si>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</si>
  <si>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</si>
  <si>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</si>
  <si>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</si>
  <si>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</si>
  <si>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</si>
  <si>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</si>
  <si>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</si>
  <si>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</si>
  <si>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</si>
  <si>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</si>
  <si>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</si>
  <si>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</si>
  <si>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</si>
  <si>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</si>
  <si>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</si>
  <si>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</si>
  <si>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</si>
  <si>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</si>
  <si>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</si>
  <si>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</si>
  <si>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</si>
  <si>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</si>
  <si>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</si>
  <si>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</si>
  <si>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</si>
  <si>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</si>
  <si>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</si>
  <si>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</si>
  <si>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</si>
  <si>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</si>
  <si>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</si>
  <si>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</si>
  <si>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</si>
  <si>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</si>
  <si>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</si>
  <si>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</si>
  <si>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</si>
  <si>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</si>
  <si>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</si>
  <si>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</si>
  <si>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</si>
  <si>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</si>
  <si>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</si>
  <si>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</si>
  <si>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</si>
  <si>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</si>
  <si>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</si>
  <si>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</si>
  <si>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</si>
  <si>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</si>
  <si>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</si>
  <si>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</si>
  <si>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</si>
  <si>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</si>
  <si>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</si>
  <si>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</si>
  <si>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</si>
  <si>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</si>
  <si>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</si>
  <si>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</si>
  <si>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</si>
  <si>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</si>
  <si>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</si>
  <si>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</si>
  <si>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</si>
  <si>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</si>
  <si>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</si>
  <si>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</si>
  <si>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</si>
  <si>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</si>
  <si>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</si>
  <si>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</si>
  <si>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</si>
  <si>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</si>
  <si>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</si>
  <si>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</si>
  <si>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</si>
  <si>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</si>
  <si>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</si>
  <si>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</si>
  <si>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</si>
  <si>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</si>
  <si>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</si>
  <si>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</si>
  <si>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</si>
  <si>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</si>
  <si>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</si>
  <si>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</si>
  <si>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</si>
  <si>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</si>
  <si>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</si>
  <si>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</si>
  <si>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</si>
  <si>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</si>
  <si>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</si>
  <si>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</si>
  <si>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</si>
  <si>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</si>
  <si>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</si>
  <si>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</si>
  <si>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</si>
  <si>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</si>
  <si>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</si>
  <si>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</si>
  <si>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</si>
  <si>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</si>
  <si>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</si>
  <si>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</si>
  <si>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</si>
  <si>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</si>
  <si>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</si>
  <si>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</si>
  <si>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</si>
  <si>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</si>
  <si>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</si>
  <si>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</si>
  <si>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</si>
  <si>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</si>
  <si>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</si>
  <si>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</si>
  <si>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</si>
  <si>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</si>
  <si>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</si>
  <si>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</si>
  <si>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</si>
  <si>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</si>
  <si>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</si>
  <si>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</si>
  <si>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</si>
  <si>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</si>
  <si>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</si>
  <si>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</si>
  <si>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</si>
  <si>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</si>
  <si>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</si>
  <si>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</si>
  <si>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</si>
  <si>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</si>
  <si>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</si>
  <si>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</si>
  <si>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</si>
  <si>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</si>
  <si>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</si>
  <si>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</si>
  <si>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</si>
  <si>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</si>
  <si>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</si>
  <si>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</si>
  <si>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</si>
  <si>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</si>
  <si>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</si>
  <si>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</si>
  <si>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</si>
  <si>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</si>
  <si>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</si>
  <si>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</si>
  <si>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</si>
  <si>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</si>
  <si>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</si>
  <si>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</si>
  <si>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</si>
  <si>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</si>
  <si>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</si>
  <si>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</si>
  <si>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</si>
  <si>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</si>
  <si>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</si>
  <si>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</si>
  <si>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</si>
  <si>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</si>
  <si>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</si>
  <si>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</si>
  <si>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</si>
  <si>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</si>
  <si>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</si>
  <si>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</si>
  <si>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</si>
  <si>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</si>
  <si>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</si>
  <si>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</si>
  <si>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</si>
  <si>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</si>
  <si>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</si>
  <si>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</si>
  <si>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</si>
  <si>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</si>
  <si>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</si>
  <si>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</si>
  <si>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</si>
  <si>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</si>
  <si>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</si>
  <si>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</si>
  <si>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</si>
  <si>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</si>
  <si>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</si>
  <si>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</si>
  <si>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</si>
  <si>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</si>
  <si>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</si>
  <si>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</si>
  <si>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</si>
  <si>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</si>
  <si>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</si>
  <si>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</si>
  <si>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</si>
  <si>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</si>
  <si>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</si>
  <si>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</si>
  <si>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</si>
  <si>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</si>
  <si>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</si>
  <si>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</si>
  <si>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</si>
  <si>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</si>
  <si>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</si>
  <si>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</si>
  <si>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</si>
  <si>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</si>
  <si>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</si>
  <si>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</si>
  <si>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</si>
  <si>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</si>
  <si>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</si>
  <si>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</si>
  <si>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</si>
  <si>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</si>
  <si>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</si>
  <si>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</si>
  <si>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</si>
  <si>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</si>
  <si>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</si>
  <si>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</si>
  <si>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</si>
  <si>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</si>
  <si>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</si>
  <si>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</si>
  <si>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</si>
  <si>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</si>
  <si>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</si>
  <si>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</si>
  <si>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</si>
  <si>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</si>
  <si>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</si>
  <si>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</si>
  <si>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</si>
  <si>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</si>
  <si>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</si>
  <si>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</si>
  <si>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</si>
  <si>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</si>
  <si>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</si>
  <si>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</si>
  <si>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</si>
  <si>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</si>
  <si>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</si>
  <si>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</si>
  <si>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</si>
  <si>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</si>
  <si>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</si>
  <si>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</si>
  <si>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</si>
  <si>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</si>
  <si>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</si>
  <si>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</si>
  <si>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</si>
  <si>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</si>
  <si>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</si>
  <si>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</si>
  <si>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</si>
  <si>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</si>
  <si>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</si>
  <si>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</si>
  <si>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</si>
  <si>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</si>
  <si>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</si>
  <si>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</si>
  <si>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</si>
  <si>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</si>
  <si>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</si>
  <si>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</si>
  <si>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</si>
  <si>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</si>
  <si>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</si>
  <si>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</si>
  <si>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</si>
  <si>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</si>
  <si>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</si>
  <si>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</si>
  <si>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</si>
  <si>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</si>
  <si>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</si>
  <si>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</si>
  <si>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</si>
  <si>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</si>
  <si>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</si>
  <si>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</si>
  <si>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</si>
  <si>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</si>
  <si>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</si>
  <si>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</si>
  <si>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</si>
  <si>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</si>
  <si>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</si>
  <si>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</si>
  <si>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</si>
  <si>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</si>
  <si>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</si>
  <si>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</si>
  <si>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</si>
  <si>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</si>
  <si>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</si>
  <si>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</si>
  <si>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</si>
  <si>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</si>
  <si>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</si>
  <si>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</si>
  <si>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</si>
  <si>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</si>
  <si>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</si>
  <si>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</si>
  <si>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</si>
  <si>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</si>
  <si>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</si>
  <si>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</si>
  <si>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</si>
  <si>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</si>
  <si>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</si>
  <si>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</si>
  <si>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</si>
  <si>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</si>
  <si>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</si>
  <si>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</si>
  <si>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</si>
  <si>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</si>
  <si>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</si>
  <si>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</si>
  <si>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</si>
  <si>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</si>
  <si>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</si>
  <si>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</si>
  <si>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</si>
  <si>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</si>
  <si>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</si>
  <si>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</si>
  <si>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</si>
  <si>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</si>
  <si>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</si>
  <si>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</si>
  <si>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</si>
  <si>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</si>
  <si>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</si>
  <si>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</si>
  <si>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</si>
  <si>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</si>
  <si>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</si>
  <si>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</si>
  <si>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</si>
  <si>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</si>
  <si>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</si>
  <si>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</si>
  <si>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</si>
  <si>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</si>
  <si>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</si>
  <si>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</si>
  <si>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</si>
  <si>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</si>
  <si>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</si>
  <si>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</si>
  <si>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</si>
  <si>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</si>
  <si>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</si>
  <si>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</si>
  <si>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</si>
  <si>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</si>
  <si>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</si>
  <si>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</si>
  <si>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</si>
  <si>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</si>
  <si>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</si>
  <si>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</si>
  <si>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</si>
  <si>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</si>
  <si>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</si>
  <si>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</si>
  <si>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</si>
  <si>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</si>
  <si>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</si>
  <si>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</si>
  <si>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</si>
  <si>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</si>
  <si>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</si>
  <si>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</si>
  <si>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</si>
  <si>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</si>
  <si>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</si>
  <si>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</si>
  <si>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</si>
  <si>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</si>
  <si>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</si>
  <si>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</si>
  <si>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</si>
  <si>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</si>
  <si>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</si>
  <si>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</si>
  <si>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</si>
  <si>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</si>
  <si>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</si>
  <si>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</si>
  <si>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</si>
  <si>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</si>
  <si>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</si>
  <si>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</si>
  <si>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</si>
  <si>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</si>
  <si>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</si>
  <si>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</si>
  <si>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</si>
  <si>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</si>
  <si>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</si>
  <si>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</si>
  <si>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</si>
  <si>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</si>
  <si>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</si>
  <si>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</si>
  <si>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</si>
  <si>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</si>
  <si>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</si>
  <si>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</si>
  <si>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</si>
  <si>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</si>
  <si>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</si>
  <si>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</si>
  <si>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</si>
  <si>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</si>
  <si>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</si>
  <si>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</si>
  <si>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</si>
  <si>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</si>
  <si>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</si>
  <si>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</si>
  <si>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</si>
  <si>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</si>
  <si>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</si>
  <si>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</si>
  <si>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</si>
  <si>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</si>
  <si>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</si>
  <si>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</si>
  <si>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</si>
  <si>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</si>
  <si>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</si>
  <si>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</si>
  <si>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</si>
  <si>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</si>
  <si>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</si>
  <si>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</si>
  <si>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</si>
  <si>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</si>
  <si>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</si>
  <si>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</si>
  <si>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</si>
  <si>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</si>
  <si>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</si>
  <si>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</si>
  <si>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</si>
  <si>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</si>
  <si>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</si>
  <si>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</si>
  <si>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</si>
  <si>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</si>
  <si>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</si>
  <si>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</si>
  <si>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</si>
  <si>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</si>
  <si>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</si>
  <si>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</si>
  <si>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</si>
  <si>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</si>
  <si>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</si>
  <si>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</si>
  <si>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</si>
  <si>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</si>
  <si>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</si>
  <si>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</si>
  <si>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</si>
  <si>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</si>
  <si>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</si>
  <si>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</si>
  <si>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</si>
  <si>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</si>
  <si>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</si>
  <si>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</si>
  <si>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</si>
  <si>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</si>
  <si>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</si>
  <si>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</si>
  <si>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</si>
  <si>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</si>
  <si>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</si>
  <si>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</si>
  <si>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</si>
  <si>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</si>
  <si>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</si>
  <si>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</si>
  <si>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</si>
  <si>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</si>
  <si>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</si>
  <si>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</si>
  <si>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</si>
  <si>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</si>
  <si>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</si>
  <si>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</si>
  <si>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</si>
  <si>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</si>
  <si>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</si>
  <si>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</si>
  <si>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</si>
  <si>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</si>
  <si>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</si>
  <si>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</si>
  <si>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</si>
  <si>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</si>
  <si>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</si>
  <si>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</si>
  <si>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</si>
  <si>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</si>
  <si>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</si>
  <si>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</si>
  <si>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</si>
  <si>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</si>
  <si>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</si>
  <si>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</si>
  <si>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</si>
  <si>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</si>
  <si>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</si>
  <si>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</si>
  <si>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</si>
  <si>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</si>
  <si>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</si>
  <si>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</si>
  <si>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</si>
  <si>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</si>
  <si>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</si>
  <si>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</si>
  <si>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</si>
  <si>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</si>
  <si>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</si>
  <si>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</si>
  <si>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</si>
  <si>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</si>
  <si>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</si>
  <si>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</si>
  <si>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</si>
  <si>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</si>
  <si>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</si>
  <si>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</si>
  <si>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</si>
  <si>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</si>
  <si>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</si>
  <si>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</si>
  <si>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</si>
  <si>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</si>
  <si>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</si>
  <si>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</si>
  <si>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</si>
  <si>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</si>
  <si>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</si>
  <si>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</si>
  <si>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</si>
  <si>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</si>
  <si>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</si>
  <si>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</si>
  <si>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</si>
  <si>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</si>
  <si>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</si>
  <si>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</si>
  <si>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</si>
  <si>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</si>
  <si>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</si>
  <si>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</si>
  <si>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</si>
  <si>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</si>
  <si>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</si>
  <si>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</si>
  <si>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</si>
  <si>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</si>
  <si>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</si>
  <si>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</si>
  <si>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</si>
  <si>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</si>
  <si>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</si>
  <si>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</si>
  <si>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</si>
  <si>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</si>
  <si>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</si>
  <si>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</si>
  <si>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</si>
  <si>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</si>
  <si>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</si>
  <si>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</si>
  <si>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</si>
  <si>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</si>
  <si>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</si>
  <si>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</si>
  <si>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</si>
  <si>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</si>
  <si>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</si>
  <si>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</si>
  <si>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</si>
  <si>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</si>
  <si>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</si>
  <si>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</si>
  <si>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</si>
  <si>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</si>
  <si>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</si>
  <si>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</si>
  <si>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</si>
  <si>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</si>
  <si>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</si>
  <si>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</si>
  <si>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</si>
  <si>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</si>
  <si>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</si>
  <si>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</si>
  <si>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</si>
  <si>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</si>
  <si>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</si>
  <si>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</si>
  <si>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</si>
  <si>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</si>
  <si>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</si>
  <si>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</si>
  <si>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</si>
  <si>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</si>
  <si>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</si>
  <si>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</si>
  <si>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</si>
  <si>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</si>
  <si>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</si>
  <si>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</si>
  <si>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</si>
  <si>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</si>
  <si>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</si>
  <si>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</si>
  <si>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</si>
  <si>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</si>
  <si>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</si>
  <si>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</si>
  <si>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</si>
  <si>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</si>
  <si>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</si>
  <si>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</si>
  <si>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</si>
  <si>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</si>
  <si>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</si>
  <si>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</si>
  <si>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</si>
  <si>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</si>
  <si>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</si>
  <si>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</si>
  <si>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</si>
  <si>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</si>
  <si>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</si>
  <si>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</si>
  <si>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</si>
  <si>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</si>
  <si>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</si>
  <si>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</si>
  <si>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</si>
  <si>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</si>
  <si>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</si>
  <si>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</si>
  <si>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</si>
  <si>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</si>
  <si>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</si>
  <si>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</si>
  <si>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</si>
  <si>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</si>
  <si>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</si>
  <si>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</si>
  <si>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</si>
  <si>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</si>
  <si>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</si>
  <si>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</si>
  <si>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</si>
  <si>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</si>
  <si>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</si>
  <si>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</si>
  <si>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</si>
  <si>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</si>
  <si>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</si>
  <si>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</si>
  <si>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</si>
  <si>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</si>
  <si>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</si>
  <si>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</si>
  <si>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</si>
  <si>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</si>
  <si>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</si>
  <si>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</si>
  <si>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</si>
  <si>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</si>
  <si>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</si>
  <si>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</si>
  <si>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</si>
  <si>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</si>
  <si>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</si>
  <si>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</si>
  <si>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</si>
  <si>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</si>
  <si>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</si>
  <si>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</si>
  <si>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</si>
  <si>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</si>
  <si>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</si>
  <si>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</si>
  <si>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</si>
  <si>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</si>
  <si>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</si>
  <si>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</si>
  <si>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</si>
  <si>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</si>
  <si>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</si>
  <si>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</si>
  <si>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</si>
  <si>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</si>
  <si>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</si>
  <si>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</si>
  <si>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</si>
  <si>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</si>
  <si>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</si>
  <si>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</si>
  <si>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</si>
  <si>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</si>
  <si>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</si>
  <si>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</si>
  <si>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</si>
  <si>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</si>
  <si>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</si>
  <si>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</si>
  <si>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</si>
  <si>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</si>
  <si>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</si>
  <si>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</si>
  <si>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</si>
  <si>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</si>
  <si>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</si>
  <si>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</si>
  <si>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</si>
  <si>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</si>
  <si>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</si>
  <si>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</si>
  <si>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</si>
  <si>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</si>
  <si>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</si>
  <si>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</si>
  <si>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</si>
  <si>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</si>
  <si>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</si>
  <si>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</si>
  <si>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</si>
  <si>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</si>
  <si>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</si>
  <si>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</si>
  <si>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</si>
  <si>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</si>
  <si>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</si>
  <si>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</si>
  <si>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</si>
  <si>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</si>
  <si>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</si>
  <si>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</si>
  <si>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</si>
  <si>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</si>
  <si>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</si>
  <si>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</si>
  <si>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</si>
  <si>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</si>
  <si>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</si>
  <si>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</si>
  <si>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</si>
  <si>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</si>
  <si>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</si>
  <si>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</si>
  <si>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</si>
  <si>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</si>
  <si>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</si>
  <si>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</si>
  <si>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</si>
  <si>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</si>
  <si>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</si>
  <si>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</si>
  <si>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</si>
  <si>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</si>
  <si>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</si>
  <si>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</si>
  <si>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</si>
  <si>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</si>
  <si>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</si>
  <si>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</si>
  <si>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</si>
  <si>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</si>
  <si>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</si>
  <si>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</si>
  <si>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</si>
  <si>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</si>
  <si>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</si>
  <si>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</si>
  <si>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</si>
  <si>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</si>
  <si>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</si>
  <si>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</si>
  <si>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</si>
  <si>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</si>
  <si>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</si>
  <si>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</si>
  <si>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</si>
  <si>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</si>
  <si>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</si>
  <si>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</si>
  <si>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</si>
  <si>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</si>
  <si>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</si>
  <si>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</si>
  <si>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</si>
  <si>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</si>
  <si>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</si>
  <si>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</si>
  <si>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</si>
  <si>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</si>
  <si>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</si>
  <si>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</si>
  <si>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</si>
  <si>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</si>
  <si>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</si>
  <si>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</si>
  <si>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</si>
  <si>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</si>
  <si>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</si>
  <si>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</si>
  <si>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</si>
  <si>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</si>
  <si>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</si>
  <si>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</si>
  <si>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</si>
  <si>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</si>
  <si>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</si>
  <si>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</si>
  <si>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</si>
  <si>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</si>
  <si>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</si>
  <si>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</si>
  <si>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</si>
  <si>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</si>
  <si>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</si>
  <si>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</si>
  <si>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</si>
  <si>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</si>
  <si>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</si>
  <si>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</si>
  <si>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</si>
  <si>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</si>
  <si>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</si>
  <si>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</si>
  <si>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</si>
  <si>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</si>
  <si>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</si>
  <si>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</si>
  <si>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</si>
  <si>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</si>
  <si>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</si>
  <si>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</si>
  <si>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</si>
  <si>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</si>
  <si>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</si>
  <si>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</si>
  <si>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</si>
  <si>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</si>
  <si>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</si>
  <si>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</si>
  <si>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</si>
  <si>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</si>
  <si>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</si>
  <si>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</si>
  <si>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</si>
  <si>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</si>
  <si>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</si>
  <si>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</si>
  <si>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</si>
  <si>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</si>
  <si>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</si>
  <si>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</si>
  <si>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</si>
  <si>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</si>
  <si>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</si>
  <si>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</si>
  <si>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</si>
  <si>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</si>
  <si>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</si>
  <si>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</si>
  <si>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</si>
  <si>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</si>
  <si>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</si>
  <si>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</si>
  <si>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</si>
  <si>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</si>
  <si>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</si>
  <si>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</si>
  <si>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</si>
  <si>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</si>
  <si>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</si>
  <si>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</si>
  <si>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</si>
  <si>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</si>
  <si>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</si>
  <si>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</si>
  <si>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</si>
  <si>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</si>
  <si>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</si>
  <si>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</si>
  <si>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</si>
  <si>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</si>
  <si>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</si>
  <si>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</si>
  <si>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</si>
  <si>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</si>
  <si>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</si>
  <si>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</si>
  <si>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</si>
  <si>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</si>
  <si>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</si>
  <si>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</si>
  <si>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</si>
  <si>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</si>
  <si>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</si>
  <si>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</si>
  <si>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</si>
  <si>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</si>
  <si>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</si>
  <si>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</si>
  <si>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</si>
  <si>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</si>
  <si>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</si>
  <si>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</si>
  <si>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</si>
  <si>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</si>
  <si>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</si>
  <si>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</si>
  <si>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</si>
  <si>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</si>
  <si>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</si>
  <si>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</si>
  <si>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</si>
  <si>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</si>
  <si>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</si>
  <si>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</si>
  <si>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</si>
  <si>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</si>
  <si>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</si>
  <si>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</si>
  <si>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</si>
  <si>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</si>
  <si>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</si>
  <si>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</si>
  <si>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</si>
  <si>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</si>
  <si>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</si>
  <si>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</si>
  <si>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</si>
  <si>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</si>
  <si>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</si>
  <si>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</si>
  <si>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</si>
  <si>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</si>
  <si>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</si>
  <si>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</si>
  <si>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</si>
  <si>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</si>
  <si>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</si>
  <si>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</si>
  <si>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</si>
  <si>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</si>
  <si>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</si>
  <si>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</si>
  <si>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</si>
  <si>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</si>
  <si>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</si>
  <si>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</si>
  <si>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</si>
  <si>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</si>
  <si>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</si>
  <si>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</si>
  <si>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</si>
  <si>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</si>
  <si>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</si>
  <si>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</si>
  <si>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</si>
  <si>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</si>
  <si>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</si>
  <si>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</si>
  <si>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</si>
  <si>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</si>
  <si>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</si>
  <si>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</si>
  <si>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</si>
  <si>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</si>
  <si>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</si>
  <si>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</si>
  <si>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</si>
  <si>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</si>
  <si>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</si>
  <si>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</si>
  <si>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</si>
  <si>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</si>
  <si>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</si>
  <si>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</si>
  <si>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</si>
  <si>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</si>
  <si>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</si>
  <si>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</si>
  <si>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</si>
  <si>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</si>
  <si>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</si>
  <si>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</si>
  <si>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</si>
  <si>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</si>
  <si>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</si>
  <si>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</si>
  <si>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</si>
  <si>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</si>
  <si>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</si>
  <si>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</si>
  <si>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</si>
  <si>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</si>
  <si>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</si>
  <si>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</si>
  <si>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</si>
  <si>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</si>
  <si>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</si>
  <si>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</si>
  <si>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</si>
  <si>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</si>
  <si>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</si>
  <si>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</si>
  <si>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</si>
  <si>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</si>
  <si>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</si>
  <si>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</si>
  <si>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</si>
  <si>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</si>
  <si>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</si>
  <si>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</si>
  <si>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</si>
  <si>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</si>
  <si>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</si>
  <si>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</si>
  <si>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</si>
  <si>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</si>
  <si>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</si>
  <si>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</si>
  <si>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</si>
  <si>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</si>
  <si>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</si>
  <si>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</si>
  <si>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</si>
  <si>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</si>
  <si>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</si>
  <si>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</si>
  <si>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</si>
  <si>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</si>
  <si>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</si>
  <si>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</si>
  <si>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</si>
  <si>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</si>
  <si>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</si>
  <si>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</si>
  <si>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</si>
  <si>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</si>
  <si>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</si>
  <si>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</si>
  <si>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</si>
  <si>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</si>
  <si>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</si>
  <si>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</si>
  <si>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</si>
  <si>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</si>
  <si>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</si>
  <si>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</si>
  <si>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</si>
  <si>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</si>
  <si>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</si>
  <si>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</si>
  <si>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</si>
  <si>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</si>
  <si>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</si>
  <si>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</si>
  <si>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</si>
  <si>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</si>
  <si>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</si>
  <si>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</si>
  <si>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</si>
  <si>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</si>
  <si>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</si>
  <si>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</si>
  <si>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</si>
  <si>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</si>
  <si>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</si>
  <si>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</si>
  <si>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</si>
  <si>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</si>
  <si>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</si>
  <si>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</si>
  <si>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</si>
  <si>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</si>
  <si>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</si>
  <si>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</si>
  <si>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</si>
  <si>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</si>
  <si>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</si>
  <si>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</si>
  <si>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</si>
  <si>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</si>
  <si>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</si>
  <si>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</si>
  <si>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</si>
  <si>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</si>
  <si>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</si>
  <si>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</si>
  <si>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</si>
  <si>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</si>
  <si>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</si>
  <si>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</si>
  <si>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</si>
  <si>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</si>
  <si>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</si>
  <si>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</si>
  <si>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</si>
  <si>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</si>
  <si>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</si>
  <si>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</si>
  <si>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</si>
  <si>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</si>
  <si>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</si>
  <si>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</si>
  <si>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</si>
  <si>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</si>
  <si>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</si>
  <si>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</si>
  <si>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</si>
  <si>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</si>
  <si>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</si>
  <si>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</si>
  <si>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</si>
  <si>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</si>
  <si>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</si>
  <si>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</si>
  <si>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</si>
  <si>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</si>
  <si>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</si>
  <si>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</si>
  <si>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</si>
  <si>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</si>
  <si>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</si>
  <si>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</si>
  <si>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</si>
  <si>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</si>
  <si>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</si>
  <si>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</si>
  <si>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</si>
  <si>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</si>
  <si>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</si>
  <si>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</si>
  <si>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</si>
  <si>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</si>
  <si>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</si>
  <si>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</si>
  <si>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</si>
  <si>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</si>
  <si>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</si>
  <si>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</si>
  <si>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</si>
  <si>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</si>
  <si>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</si>
  <si>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</si>
  <si>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</si>
  <si>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</si>
  <si>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</si>
  <si>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</si>
  <si>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</si>
  <si>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</si>
  <si>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</si>
  <si>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</si>
  <si>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</si>
  <si>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</si>
  <si>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</si>
  <si>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</si>
  <si>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</si>
  <si>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</si>
  <si>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</si>
  <si>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</si>
  <si>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</si>
  <si>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</si>
  <si>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</si>
  <si>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</si>
  <si>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</si>
  <si>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</si>
  <si>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</si>
  <si>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</si>
  <si>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</si>
  <si>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</si>
  <si>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</si>
  <si>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</si>
  <si>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</si>
  <si>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</si>
  <si>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</si>
  <si>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</si>
  <si>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</si>
  <si>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</si>
  <si>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</si>
  <si>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</si>
  <si>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</si>
  <si>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</si>
  <si>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</si>
  <si>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</si>
  <si>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</si>
  <si>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</si>
  <si>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</si>
  <si>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</si>
  <si>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</si>
  <si>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</si>
  <si>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</si>
  <si>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</si>
  <si>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</si>
  <si>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</si>
  <si>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</si>
  <si>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</si>
  <si>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</si>
  <si>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</si>
  <si>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</si>
  <si>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</si>
  <si>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</si>
  <si>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</si>
  <si>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</si>
  <si>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</si>
  <si>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</si>
  <si>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</si>
  <si>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</si>
  <si>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</si>
  <si>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</si>
  <si>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</si>
  <si>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</si>
  <si>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</si>
  <si>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</si>
  <si>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</si>
  <si>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</si>
  <si>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</si>
  <si>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</si>
  <si>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</si>
  <si>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</si>
  <si>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</si>
  <si>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</si>
  <si>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</si>
  <si>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</si>
  <si>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</si>
  <si>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</si>
  <si>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</si>
  <si>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</si>
  <si>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</si>
  <si>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</si>
  <si>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</si>
  <si>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</si>
  <si>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</si>
  <si>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</si>
  <si>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</si>
  <si>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</si>
  <si>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</si>
  <si>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</si>
  <si>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</si>
  <si>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</si>
  <si>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</si>
  <si>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</si>
  <si>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</si>
  <si>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</si>
  <si>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</si>
  <si>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</si>
  <si>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</si>
  <si>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</si>
  <si>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</si>
  <si>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</si>
  <si>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</si>
  <si>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</si>
  <si>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</si>
  <si>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</si>
  <si>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</si>
  <si>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</si>
  <si>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</si>
  <si>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</si>
  <si>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</si>
  <si>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</si>
  <si>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</si>
  <si>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</si>
  <si>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</si>
  <si>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</si>
  <si>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</si>
  <si>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</si>
  <si>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</si>
  <si>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</si>
  <si>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</si>
  <si>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</si>
  <si>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</si>
  <si>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</si>
  <si>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</si>
  <si>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</si>
  <si>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</si>
  <si>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</si>
  <si>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</si>
  <si>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</si>
  <si>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</si>
  <si>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</si>
  <si>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</si>
  <si>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</si>
  <si>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</si>
  <si>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</si>
  <si>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</si>
  <si>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</si>
  <si>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</si>
  <si>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</si>
  <si>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</si>
  <si>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</si>
  <si>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</si>
  <si>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</si>
  <si>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</si>
  <si>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</si>
  <si>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</si>
  <si>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</si>
  <si>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</si>
  <si>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</si>
  <si>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</si>
  <si>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</si>
  <si>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</si>
  <si>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</si>
  <si>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</si>
  <si>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</si>
  <si>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</si>
  <si>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</si>
  <si>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</si>
  <si>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</si>
  <si>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</si>
  <si>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</si>
  <si>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</si>
  <si>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</si>
  <si>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</si>
  <si>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</si>
  <si>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</si>
  <si>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</si>
  <si>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</si>
  <si>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</si>
  <si>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</si>
  <si>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</si>
  <si>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</si>
  <si>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</si>
  <si>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</si>
  <si>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</si>
  <si>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</si>
  <si>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</si>
  <si>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</si>
  <si>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</si>
  <si>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</si>
  <si>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</si>
  <si>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</si>
  <si>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</si>
  <si>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</si>
  <si>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</si>
  <si>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</si>
  <si>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</si>
  <si>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</si>
  <si>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</si>
  <si>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</si>
  <si>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</si>
  <si>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</si>
  <si>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</si>
  <si>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</si>
  <si>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</si>
  <si>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</si>
  <si>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</si>
  <si>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</si>
  <si>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</si>
  <si>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</si>
  <si>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</si>
  <si>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</si>
  <si>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</si>
  <si>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</si>
  <si>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</si>
  <si>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</si>
  <si>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</si>
  <si>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</si>
  <si>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</si>
  <si>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</si>
  <si>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</si>
  <si>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</si>
  <si>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</si>
  <si>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</si>
  <si>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</si>
  <si>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</si>
  <si>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</si>
  <si>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</si>
  <si>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</si>
  <si>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</si>
  <si>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</si>
  <si>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</si>
  <si>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</si>
  <si>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</si>
  <si>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</si>
  <si>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</si>
  <si>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</si>
  <si>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</si>
  <si>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</si>
  <si>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</si>
  <si>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</si>
  <si>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</si>
  <si>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</si>
  <si>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</si>
  <si>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</si>
  <si>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</si>
  <si>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</si>
  <si>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</si>
  <si>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</si>
  <si>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</si>
  <si>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</si>
  <si>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</si>
  <si>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</si>
  <si>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</si>
  <si>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</si>
  <si>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</si>
  <si>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</si>
  <si>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</si>
  <si>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</si>
  <si>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</si>
  <si>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</si>
  <si>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</si>
  <si>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</si>
  <si>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</si>
  <si>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</si>
  <si>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</si>
  <si>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</si>
  <si>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</si>
  <si>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</si>
  <si>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</si>
  <si>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</si>
  <si>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</si>
  <si>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</si>
  <si>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</si>
  <si>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</si>
  <si>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</si>
  <si>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</si>
  <si>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</si>
  <si>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</si>
  <si>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</si>
  <si>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</si>
  <si>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</si>
  <si>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</si>
  <si>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</si>
  <si>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</si>
  <si>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</si>
  <si>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</si>
  <si>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</si>
  <si>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</si>
  <si>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</si>
  <si>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</si>
  <si>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</si>
  <si>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</si>
  <si>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</si>
  <si>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</si>
  <si>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</si>
  <si>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</si>
  <si>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</si>
  <si>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</si>
  <si>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</si>
  <si>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</si>
  <si>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</si>
  <si>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</si>
  <si>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</si>
  <si>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</si>
  <si>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</si>
  <si>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</si>
  <si>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</si>
  <si>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</si>
  <si>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</si>
  <si>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</si>
  <si>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</si>
  <si>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</si>
  <si>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</si>
  <si>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</si>
  <si>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</si>
  <si>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</si>
  <si>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</si>
  <si>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</si>
  <si>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</si>
  <si>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</si>
  <si>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</si>
  <si>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</si>
  <si>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</si>
  <si>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</si>
  <si>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</si>
  <si>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</si>
  <si>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</si>
  <si>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</si>
  <si>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</si>
  <si>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</si>
  <si>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</si>
  <si>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</si>
  <si>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</si>
  <si>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</si>
  <si>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</si>
  <si>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</si>
  <si>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</si>
  <si>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</si>
  <si>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</si>
  <si>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</si>
  <si>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</si>
  <si>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</si>
  <si>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</si>
  <si>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</si>
  <si>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</si>
  <si>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</si>
  <si>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</si>
  <si>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</si>
  <si>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</si>
  <si>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</si>
  <si>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</si>
  <si>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</si>
  <si>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</si>
  <si>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</si>
  <si>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</si>
  <si>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</si>
  <si>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</si>
  <si>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</si>
  <si>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</si>
  <si>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</si>
  <si>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</si>
  <si>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</si>
  <si>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</si>
  <si>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</si>
  <si>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</si>
  <si>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</si>
  <si>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</si>
  <si>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</si>
  <si>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</si>
  <si>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</si>
  <si>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</si>
  <si>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</si>
  <si>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</si>
  <si>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</si>
  <si>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</si>
  <si>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</si>
  <si>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</si>
  <si>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</si>
  <si>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</si>
  <si>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</si>
  <si>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</si>
  <si>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</si>
  <si>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</si>
  <si>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</si>
  <si>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</si>
  <si>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</si>
  <si>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</si>
  <si>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</si>
  <si>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</si>
  <si>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</si>
  <si>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</si>
  <si>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</si>
  <si>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</si>
  <si>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</si>
  <si>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</si>
  <si>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</si>
  <si>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</si>
  <si>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</si>
  <si>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</si>
  <si>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</si>
  <si>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</si>
  <si>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</si>
  <si>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</si>
  <si>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</si>
  <si>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</si>
  <si>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</si>
  <si>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</si>
  <si>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</si>
  <si>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</si>
  <si>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</si>
  <si>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</si>
  <si>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</si>
  <si>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</si>
  <si>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</si>
  <si>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</si>
  <si>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</si>
  <si>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</si>
  <si>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</si>
  <si>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</si>
  <si>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</si>
  <si>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</si>
  <si>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</si>
  <si>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</si>
  <si>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</si>
  <si>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</si>
  <si>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</si>
  <si>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</si>
  <si>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</si>
  <si>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</si>
  <si>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</si>
  <si>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</si>
  <si>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</si>
  <si>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</si>
  <si>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</si>
  <si>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</si>
  <si>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</si>
  <si>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</si>
  <si>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</si>
  <si>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</si>
  <si>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</si>
  <si>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</si>
  <si>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</si>
  <si>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</si>
  <si>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</si>
  <si>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</si>
  <si>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</si>
  <si>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</si>
  <si>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</si>
  <si>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</si>
  <si>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</si>
  <si>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</si>
  <si>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</si>
  <si>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</si>
  <si>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</si>
  <si>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</si>
  <si>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</si>
  <si>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</si>
  <si>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</si>
  <si>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</si>
  <si>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</si>
  <si>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</si>
  <si>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</si>
  <si>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</si>
  <si>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</si>
  <si>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</si>
  <si>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</si>
  <si>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</si>
  <si>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</si>
  <si>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</si>
  <si>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</si>
  <si>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</si>
  <si>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</si>
  <si>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</si>
  <si>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</si>
  <si>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</si>
  <si>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</si>
  <si>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</si>
  <si>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</si>
  <si>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</si>
  <si>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</si>
  <si>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</si>
  <si>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</si>
  <si>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</si>
  <si>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</si>
  <si>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</si>
  <si>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</si>
  <si>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</si>
  <si>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</si>
  <si>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</si>
  <si>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</si>
  <si>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</si>
  <si>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</si>
  <si>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</si>
  <si>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</si>
  <si>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</si>
  <si>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</si>
  <si>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</si>
  <si>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</si>
  <si>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</si>
  <si>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</si>
  <si>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</si>
  <si>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</si>
  <si>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</si>
  <si>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</si>
  <si>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</si>
  <si>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</si>
  <si>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</si>
  <si>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</si>
  <si>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</si>
  <si>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</si>
  <si>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</si>
  <si>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</si>
  <si>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</si>
  <si>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</si>
  <si>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</si>
  <si>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</si>
  <si>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</si>
  <si>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</si>
  <si>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</si>
  <si>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</si>
  <si>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</si>
  <si>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</si>
  <si>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</si>
  <si>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</si>
  <si>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</si>
  <si>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</si>
  <si>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</si>
  <si>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</si>
  <si>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</si>
  <si>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</si>
  <si>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</si>
  <si>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</si>
  <si>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</si>
  <si>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</si>
  <si>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</si>
  <si>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</si>
  <si>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</si>
  <si>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</si>
  <si>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</si>
  <si>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</si>
  <si>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</si>
  <si>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</si>
  <si>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</si>
  <si>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</si>
  <si>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</si>
  <si>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</si>
  <si>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</si>
  <si>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</si>
  <si>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</si>
  <si>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</si>
  <si>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</si>
  <si>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</si>
  <si>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</si>
  <si>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</si>
  <si>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</si>
  <si>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</si>
  <si>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</si>
  <si>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</si>
  <si>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</si>
  <si>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</si>
  <si>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</si>
  <si>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</si>
  <si>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</si>
  <si>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</si>
  <si>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</si>
  <si>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</si>
  <si>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</si>
  <si>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</si>
  <si>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</si>
  <si>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</si>
  <si>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</si>
  <si>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</si>
  <si>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</si>
  <si>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</si>
  <si>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</si>
  <si>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</si>
  <si>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</si>
  <si>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</si>
  <si>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</si>
  <si>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</si>
  <si>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</si>
  <si>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</si>
  <si>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</si>
  <si>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</si>
  <si>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</si>
  <si>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</si>
  <si>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</si>
  <si>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</si>
  <si>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</si>
  <si>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</si>
  <si>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</si>
  <si>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</si>
  <si>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</si>
  <si>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</si>
  <si>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</si>
  <si>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</si>
  <si>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</si>
  <si>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</si>
  <si>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</si>
  <si>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</si>
  <si>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</si>
  <si>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</si>
  <si>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</si>
  <si>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</si>
  <si>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</si>
  <si>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</si>
  <si>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</si>
  <si>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</si>
  <si>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</si>
  <si>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</si>
  <si>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</si>
  <si>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</si>
  <si>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</si>
  <si>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</si>
  <si>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</si>
  <si>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</si>
  <si>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</si>
  <si>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</si>
  <si>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</si>
  <si>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</si>
  <si>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</si>
  <si>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</si>
  <si>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</si>
  <si>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</si>
  <si>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</si>
  <si>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</si>
  <si>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</si>
  <si>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</si>
  <si>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</si>
  <si>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</si>
  <si>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</si>
  <si>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</si>
  <si>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</si>
  <si>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</si>
  <si>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</si>
  <si>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</si>
  <si>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</si>
  <si>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</si>
  <si>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</si>
  <si>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</si>
  <si>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</si>
  <si>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</si>
  <si>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</si>
  <si>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</si>
  <si>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</si>
  <si>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</si>
  <si>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</si>
  <si>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</si>
  <si>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</si>
  <si>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</si>
  <si>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</si>
  <si>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</si>
  <si>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</si>
  <si>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</si>
  <si>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</si>
  <si>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</si>
  <si>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</si>
  <si>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</si>
  <si>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</si>
  <si>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</si>
  <si>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</si>
  <si>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</si>
  <si>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</si>
  <si>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</si>
  <si>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</si>
  <si>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</si>
  <si>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</si>
  <si>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</si>
  <si>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</si>
  <si>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</si>
  <si>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</si>
  <si>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</si>
  <si>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</si>
  <si>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</si>
  <si>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</si>
  <si>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</si>
  <si>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</si>
  <si>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</si>
  <si>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</si>
  <si>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</si>
  <si>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</si>
  <si>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</si>
  <si>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</si>
  <si>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</si>
  <si>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</si>
  <si>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</si>
  <si>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</si>
  <si>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</si>
  <si>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</si>
  <si>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</si>
  <si>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</si>
  <si>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</si>
  <si>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</si>
  <si>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</si>
  <si>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</si>
  <si>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</si>
  <si>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</si>
  <si>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</si>
  <si>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</si>
  <si>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</si>
  <si>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</si>
  <si>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</si>
  <si>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</si>
  <si>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</si>
  <si>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</si>
  <si>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</si>
  <si>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</si>
  <si>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</si>
  <si>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</si>
  <si>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</si>
  <si>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</si>
  <si>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</si>
  <si>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</si>
  <si>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</si>
  <si>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</si>
  <si>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</si>
  <si>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</si>
  <si>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</si>
  <si>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</si>
  <si>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</si>
  <si>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</si>
  <si>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</si>
  <si>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</si>
  <si>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</si>
  <si>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</si>
  <si>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</si>
  <si>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</si>
  <si>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</si>
  <si>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</si>
  <si>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</si>
  <si>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</si>
  <si>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</si>
  <si>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</si>
  <si>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</si>
  <si>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</si>
  <si>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</si>
  <si>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</si>
  <si>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</si>
  <si>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</si>
  <si>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</si>
  <si>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</si>
  <si>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</si>
  <si>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</si>
  <si>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</si>
  <si>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</si>
  <si>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</si>
  <si>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</si>
  <si>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</si>
  <si>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</si>
  <si>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</si>
  <si>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</si>
  <si>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</si>
  <si>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</si>
  <si>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</si>
  <si>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</si>
  <si>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</si>
  <si>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</si>
  <si>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</si>
  <si>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</si>
  <si>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</si>
  <si>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</si>
  <si>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</si>
  <si>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</si>
  <si>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</si>
  <si>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</si>
  <si>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</si>
  <si>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</si>
  <si>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</si>
  <si>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</si>
  <si>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</si>
  <si>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</si>
  <si>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</si>
  <si>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</si>
  <si>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</si>
  <si>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</si>
  <si>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</si>
  <si>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</si>
  <si>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</si>
  <si>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</si>
  <si>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</si>
  <si>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</si>
  <si>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</si>
  <si>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</si>
  <si>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</si>
  <si>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</si>
  <si>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</si>
  <si>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</si>
  <si>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</si>
  <si>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</si>
  <si>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</si>
  <si>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</si>
  <si>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</si>
  <si>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</si>
  <si>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</si>
  <si>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</si>
  <si>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</si>
  <si>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</si>
  <si>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</si>
  <si>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</si>
  <si>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</si>
  <si>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</si>
  <si>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</si>
  <si>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</si>
  <si>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</si>
  <si>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</si>
  <si>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</si>
  <si>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</si>
  <si>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</si>
  <si>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</si>
  <si>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</si>
  <si>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</si>
  <si>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</si>
  <si>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</si>
  <si>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</si>
  <si>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</si>
  <si>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</si>
  <si>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</si>
  <si>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</si>
  <si>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</si>
  <si>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</si>
  <si>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</si>
  <si>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</si>
  <si>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</si>
  <si>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</si>
  <si>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</si>
  <si>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</si>
  <si>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</si>
  <si>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</si>
  <si>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</si>
  <si>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</si>
  <si>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</si>
  <si>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</si>
  <si>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</si>
  <si>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</si>
  <si>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</si>
  <si>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</si>
  <si>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</si>
  <si>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</si>
  <si>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</si>
  <si>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</si>
  <si>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</si>
  <si>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</si>
  <si>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</si>
  <si>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</si>
  <si>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</si>
  <si>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</si>
  <si>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</si>
  <si>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</si>
  <si>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</si>
  <si>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</si>
  <si>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</si>
  <si>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</si>
  <si>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</si>
  <si>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</si>
  <si>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</si>
  <si>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</si>
  <si>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</si>
  <si>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</si>
  <si>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</si>
  <si>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</si>
  <si>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</si>
  <si>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</si>
  <si>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</si>
  <si>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</si>
  <si>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</si>
  <si>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</si>
  <si>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</si>
  <si>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</si>
  <si>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</si>
  <si>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</si>
  <si>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</si>
  <si>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</si>
  <si>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</si>
  <si>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</si>
  <si>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</si>
  <si>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</si>
  <si>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</si>
  <si>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</si>
  <si>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</si>
  <si>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</si>
  <si>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</si>
  <si>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</si>
  <si>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</si>
  <si>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</si>
  <si>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</si>
  <si>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</si>
  <si>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</si>
  <si>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</si>
  <si>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</si>
  <si>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</si>
  <si>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</si>
  <si>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</si>
  <si>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</si>
  <si>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</si>
  <si>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</si>
  <si>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</si>
  <si>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</si>
  <si>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</si>
  <si>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</si>
  <si>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</si>
  <si>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</si>
  <si>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</si>
  <si>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</si>
  <si>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</si>
  <si>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</si>
  <si>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</si>
  <si>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</si>
  <si>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</si>
  <si>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</si>
  <si>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</si>
  <si>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</si>
  <si>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</si>
  <si>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</si>
  <si>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</si>
  <si>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</si>
  <si>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</si>
  <si>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</si>
  <si>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</si>
  <si>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</si>
  <si>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</si>
  <si>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</si>
  <si>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</si>
  <si>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</si>
  <si>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</si>
  <si>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</si>
  <si>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</si>
  <si>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</si>
  <si>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</si>
  <si>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</si>
  <si>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</si>
  <si>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</si>
  <si>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</si>
  <si>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</si>
  <si>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</si>
  <si>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</si>
  <si>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</si>
  <si>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</si>
  <si>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</si>
  <si>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</si>
  <si>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</si>
  <si>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</si>
  <si>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</si>
  <si>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</si>
  <si>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</si>
  <si>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</si>
  <si>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</si>
  <si>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</si>
  <si>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</si>
  <si>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</si>
  <si>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</si>
  <si>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</si>
  <si>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</si>
  <si>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</si>
  <si>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</si>
  <si>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</si>
  <si>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</si>
  <si>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</si>
  <si>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</si>
  <si>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</si>
  <si>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</si>
  <si>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</si>
  <si>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</si>
  <si>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</si>
  <si>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</si>
  <si>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</si>
  <si>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</si>
  <si>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</si>
  <si>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</si>
  <si>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</si>
  <si>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</si>
  <si>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</si>
  <si>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</si>
  <si>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</si>
  <si>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</si>
  <si>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</si>
  <si>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</si>
  <si>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</si>
  <si>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</si>
  <si>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</si>
  <si>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</si>
  <si>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</si>
  <si>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</si>
  <si>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</si>
  <si>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</si>
  <si>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</si>
  <si>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</si>
  <si>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</si>
  <si>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</si>
  <si>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</si>
  <si>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</si>
  <si>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</si>
  <si>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</si>
  <si>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</si>
  <si>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</si>
  <si>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</si>
  <si>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</si>
  <si>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</si>
  <si>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</si>
  <si>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</si>
  <si>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</si>
  <si>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</si>
  <si>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</si>
  <si>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</si>
  <si>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</si>
  <si>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</si>
  <si>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</si>
  <si>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</si>
  <si>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</si>
  <si>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</si>
  <si>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</si>
  <si>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</si>
  <si>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</si>
  <si>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</si>
  <si>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</si>
  <si>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</si>
  <si>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</si>
  <si>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</si>
  <si>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</si>
  <si>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</si>
  <si>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</si>
  <si>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</si>
  <si>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</si>
  <si>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</si>
  <si>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</si>
  <si>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</si>
  <si>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</si>
  <si>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</si>
  <si>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</si>
  <si>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</si>
  <si>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</si>
  <si>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</si>
  <si>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</si>
  <si>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</si>
  <si>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</si>
  <si>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</si>
  <si>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</si>
  <si>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</si>
  <si>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</si>
  <si>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</si>
  <si>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</si>
  <si>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</si>
  <si>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</si>
  <si>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</si>
  <si>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</si>
  <si>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</si>
  <si>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</si>
  <si>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</si>
  <si>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</si>
  <si>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</si>
  <si>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</si>
  <si>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</si>
  <si>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</si>
  <si>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</si>
  <si>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</si>
  <si>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</si>
  <si>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</si>
  <si>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</si>
  <si>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</si>
  <si>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</si>
  <si>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</si>
  <si>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</si>
  <si>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</si>
  <si>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</si>
  <si>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</si>
  <si>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</si>
  <si>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</si>
  <si>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</si>
  <si>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</si>
  <si>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</si>
  <si>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</si>
  <si>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</si>
  <si>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</si>
  <si>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</si>
  <si>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</si>
  <si>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</si>
  <si>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</si>
  <si>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</si>
  <si>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</si>
  <si>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</si>
  <si>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</si>
  <si>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</si>
  <si>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</si>
  <si>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</si>
  <si>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</si>
  <si>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</si>
  <si>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</si>
  <si>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</si>
  <si>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</si>
  <si>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</si>
  <si>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</si>
  <si>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</si>
  <si>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</si>
  <si>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</si>
  <si>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</si>
  <si>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</si>
  <si>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</si>
  <si>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</si>
  <si>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</si>
  <si>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</si>
  <si>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</si>
  <si>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</si>
  <si>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</si>
  <si>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</si>
  <si>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</si>
  <si>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</si>
  <si>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</si>
  <si>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</si>
  <si>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</si>
  <si>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</si>
  <si>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</si>
  <si>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</si>
  <si>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</si>
  <si>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</si>
  <si>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</si>
  <si>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</si>
  <si>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</si>
  <si>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</si>
  <si>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</si>
  <si>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</si>
  <si>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</si>
  <si>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</si>
  <si>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</si>
  <si>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</si>
  <si>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</si>
  <si>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</si>
  <si>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</si>
  <si>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</si>
  <si>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</si>
  <si>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</si>
  <si>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</si>
  <si>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</si>
  <si>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</si>
  <si>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</si>
  <si>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</si>
  <si>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</si>
  <si>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</si>
  <si>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</si>
  <si>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</si>
  <si>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</si>
  <si>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</si>
  <si>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</si>
  <si>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</si>
  <si>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</si>
  <si>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</si>
  <si>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</si>
  <si>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</si>
  <si>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</si>
  <si>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</si>
  <si>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</si>
  <si>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</si>
  <si>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</si>
  <si>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</si>
  <si>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</si>
  <si>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</si>
  <si>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</si>
  <si>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</si>
  <si>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</si>
  <si>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</si>
  <si>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</si>
  <si>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</si>
  <si>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</si>
  <si>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</si>
  <si>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</si>
  <si>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</si>
  <si>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</si>
  <si>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</si>
  <si>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</si>
  <si>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</si>
  <si>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</si>
  <si>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</si>
  <si>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</si>
  <si>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</si>
  <si>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</si>
  <si>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</si>
  <si>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</si>
  <si>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</si>
  <si>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</si>
  <si>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</si>
  <si>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</si>
  <si>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</si>
  <si>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</si>
  <si>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</si>
  <si>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</si>
  <si>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</si>
  <si>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</si>
  <si>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</si>
  <si>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</si>
  <si>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</si>
  <si>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</si>
  <si>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</si>
  <si>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</si>
  <si>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</si>
  <si>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</si>
  <si>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</si>
  <si>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</si>
  <si>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</si>
  <si>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</si>
  <si>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</si>
  <si>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</si>
  <si>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</si>
  <si>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</si>
  <si>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</si>
  <si>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</si>
  <si>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</si>
  <si>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</si>
  <si>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</si>
  <si>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</si>
  <si>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</si>
  <si>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</si>
  <si>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</si>
  <si>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</si>
  <si>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</si>
  <si>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</si>
  <si>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</si>
  <si>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</si>
  <si>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</si>
  <si>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</si>
  <si>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</si>
  <si>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</si>
  <si>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</si>
  <si>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</si>
  <si>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</si>
  <si>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</si>
  <si>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</si>
  <si>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</si>
  <si>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</si>
  <si>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</si>
  <si>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</si>
  <si>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</si>
  <si>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</si>
  <si>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</si>
  <si>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</si>
  <si>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</si>
  <si>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</si>
  <si>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</si>
  <si>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</si>
  <si>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</si>
  <si>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</si>
  <si>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</si>
  <si>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</si>
  <si>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</si>
  <si>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</si>
  <si>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</si>
  <si>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</si>
  <si>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</si>
  <si>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</si>
  <si>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</si>
  <si>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</si>
  <si>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</si>
  <si>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</si>
  <si>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</si>
  <si>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</si>
  <si>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</si>
  <si>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</si>
  <si>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</si>
  <si>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</si>
  <si>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</si>
  <si>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</si>
  <si>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</si>
  <si>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</si>
  <si>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</si>
  <si>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</si>
  <si>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</si>
  <si>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</si>
  <si>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</si>
  <si>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</si>
  <si>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</si>
  <si>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</si>
  <si>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</si>
  <si>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</si>
  <si>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</si>
  <si>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</si>
  <si>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</si>
  <si>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</si>
  <si>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</si>
  <si>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</si>
  <si>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</si>
  <si>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</si>
  <si>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</si>
  <si>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</si>
  <si>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</si>
  <si>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</si>
  <si>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</si>
  <si>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</si>
  <si>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</si>
  <si>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</si>
  <si>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</si>
  <si>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</si>
  <si>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</si>
  <si>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</si>
  <si>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</si>
  <si>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</si>
  <si>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</si>
  <si>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</si>
  <si>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</si>
  <si>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</si>
  <si>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</si>
  <si>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</si>
  <si>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</si>
  <si>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</si>
  <si>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</si>
  <si>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</si>
  <si>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</si>
  <si>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</si>
  <si>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</si>
  <si>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</si>
  <si>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</si>
  <si>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</si>
  <si>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</si>
  <si>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</si>
  <si>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</si>
  <si>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</si>
  <si>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</si>
  <si>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</si>
  <si>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</si>
  <si>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</si>
  <si>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</si>
  <si>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</si>
  <si>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</si>
  <si>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</si>
  <si>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</si>
  <si>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</si>
  <si>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</si>
  <si>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</si>
  <si>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</si>
  <si>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</si>
  <si>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</si>
  <si>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</si>
  <si>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</si>
  <si>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</si>
  <si>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</si>
  <si>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</si>
  <si>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</si>
  <si>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</si>
  <si>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</si>
  <si>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</si>
  <si>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</si>
  <si>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</si>
  <si>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</si>
  <si>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</si>
  <si>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</si>
  <si>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</si>
  <si>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</si>
  <si>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</si>
  <si>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</si>
  <si>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</si>
  <si>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</si>
  <si>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</si>
  <si>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</si>
  <si>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</si>
  <si>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</si>
  <si>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</si>
  <si>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</si>
  <si>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</si>
  <si>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</si>
  <si>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</si>
  <si>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</si>
  <si>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</si>
  <si>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</si>
  <si>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</si>
  <si>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</si>
  <si>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</si>
  <si>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</si>
  <si>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</si>
  <si>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</si>
  <si>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</si>
  <si>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</si>
  <si>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</si>
  <si>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</si>
  <si>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</si>
  <si>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</si>
  <si>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</si>
  <si>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</si>
  <si>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</si>
  <si>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</si>
  <si>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</si>
  <si>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</si>
  <si>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</si>
  <si>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</si>
  <si>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</si>
  <si>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</si>
  <si>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</si>
  <si>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</si>
  <si>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</si>
  <si>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</si>
  <si>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</si>
  <si>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</si>
  <si>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</si>
  <si>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</si>
  <si>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</si>
  <si>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</si>
  <si>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</si>
  <si>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</si>
  <si>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</si>
  <si>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</si>
  <si>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</si>
  <si>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</si>
  <si>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</si>
  <si>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</si>
  <si>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</si>
  <si>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</si>
  <si>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</si>
  <si>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</si>
  <si>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</si>
  <si>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</si>
  <si>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</si>
  <si>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</si>
  <si>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</si>
  <si>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</si>
  <si>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</si>
  <si>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</si>
  <si>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</si>
  <si>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</si>
  <si>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</si>
  <si>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</si>
  <si>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</si>
  <si>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</si>
  <si>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</si>
  <si>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</si>
  <si>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</si>
  <si>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</si>
  <si>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</si>
  <si>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</si>
  <si>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</si>
  <si>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</si>
  <si>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</si>
  <si>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</si>
  <si>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</si>
  <si>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</si>
  <si>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</si>
  <si>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</si>
  <si>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</si>
  <si>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</si>
  <si>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</si>
  <si>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</si>
  <si>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</si>
  <si>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</si>
  <si>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</si>
  <si>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</si>
  <si>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</si>
  <si>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</si>
  <si>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</si>
  <si>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</si>
  <si>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</si>
  <si>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</si>
  <si>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</si>
  <si>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</si>
  <si>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</si>
  <si>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</si>
  <si>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</si>
  <si>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</si>
  <si>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</si>
  <si>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</si>
  <si>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</si>
  <si>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</si>
  <si>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</si>
  <si>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</si>
  <si>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</si>
  <si>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</si>
  <si>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</si>
  <si>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</si>
  <si>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</si>
  <si>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</si>
  <si>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</si>
  <si>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</si>
  <si>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</si>
  <si>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</si>
  <si>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</si>
  <si>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</si>
  <si>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</si>
  <si>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</si>
  <si>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</si>
  <si>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</si>
  <si>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</si>
  <si>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</si>
  <si>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</si>
  <si>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</si>
  <si>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</si>
  <si>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</si>
  <si>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</si>
  <si>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</si>
  <si>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</si>
  <si>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</si>
  <si>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</si>
  <si>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</si>
  <si>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</si>
  <si>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</si>
  <si>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</si>
  <si>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</si>
  <si>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</si>
  <si>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</si>
  <si>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</si>
  <si>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</si>
  <si>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</si>
  <si>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</si>
  <si>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</si>
  <si>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</si>
  <si>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</si>
  <si>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</si>
  <si>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</si>
  <si>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</si>
  <si>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</si>
  <si>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</si>
  <si>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</si>
  <si>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</si>
  <si>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</si>
  <si>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</si>
  <si>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</si>
  <si>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</si>
  <si>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</si>
  <si>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</si>
  <si>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</si>
  <si>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</si>
  <si>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</si>
  <si>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</si>
  <si>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</si>
  <si>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</si>
  <si>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</si>
  <si>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</si>
  <si>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</si>
  <si>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</si>
  <si>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</si>
  <si>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</si>
  <si>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</si>
  <si>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</si>
  <si>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</si>
  <si>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</si>
  <si>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</si>
  <si>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</si>
  <si>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</si>
  <si>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</si>
  <si>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</si>
  <si>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</si>
  <si>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</si>
  <si>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</si>
  <si>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</si>
  <si>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</si>
  <si>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</si>
  <si>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</si>
  <si>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</si>
  <si>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</si>
  <si>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</si>
  <si>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</si>
  <si>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</si>
  <si>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</si>
  <si>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</si>
  <si>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</si>
  <si>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</si>
  <si>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</si>
  <si>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</si>
  <si>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</si>
  <si>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</si>
  <si>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</si>
  <si>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</si>
  <si>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</si>
  <si>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</si>
  <si>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</si>
  <si>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</si>
  <si>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</si>
  <si>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</si>
  <si>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</si>
  <si>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</si>
  <si>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</si>
  <si>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</si>
  <si>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</si>
  <si>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</si>
  <si>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</si>
  <si>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</si>
  <si>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</si>
  <si>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</si>
  <si>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</si>
  <si>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</si>
  <si>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</si>
  <si>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</si>
  <si>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</si>
  <si>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</si>
  <si>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</si>
  <si>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</si>
  <si>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</si>
  <si>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</si>
  <si>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</si>
  <si>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</si>
  <si>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</si>
  <si>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</si>
  <si>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</si>
  <si>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</si>
  <si>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</si>
  <si>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</si>
  <si>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</si>
  <si>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</si>
  <si>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</si>
  <si>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</si>
  <si>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</si>
  <si>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</si>
  <si>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</si>
  <si>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</si>
  <si>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</si>
  <si>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</si>
  <si>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</si>
  <si>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</si>
  <si>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</si>
  <si>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</si>
  <si>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</si>
  <si>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</si>
  <si>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</si>
  <si>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</si>
  <si>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</si>
  <si>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</si>
  <si>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</si>
  <si>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</si>
  <si>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</si>
  <si>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</si>
  <si>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</si>
  <si>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</si>
  <si>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</si>
  <si>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</si>
  <si>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</si>
  <si>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</si>
  <si>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</si>
  <si>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</si>
  <si>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</si>
  <si>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</si>
  <si>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</si>
  <si>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</si>
  <si>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</si>
  <si>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</si>
  <si>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</si>
  <si>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</si>
  <si>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</si>
  <si>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</si>
  <si>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</si>
  <si>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</si>
  <si>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</si>
  <si>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</si>
  <si>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</si>
  <si>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</si>
  <si>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</si>
  <si>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</si>
  <si>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</si>
  <si>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</si>
  <si>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</si>
  <si>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</si>
  <si>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</si>
  <si>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</si>
  <si>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</si>
  <si>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</si>
  <si>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</si>
  <si>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</si>
  <si>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</si>
  <si>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</si>
  <si>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</si>
  <si>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</si>
  <si>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</si>
  <si>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</si>
  <si>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</si>
  <si>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</si>
  <si>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</si>
  <si>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</si>
  <si>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</si>
  <si>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</si>
  <si>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</si>
  <si>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</si>
  <si>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</si>
  <si>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</si>
  <si>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</si>
  <si>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</si>
  <si>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</si>
  <si>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</si>
  <si>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</si>
  <si>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</si>
  <si>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</si>
  <si>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</si>
  <si>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</si>
  <si>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</si>
  <si>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</si>
  <si>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</si>
  <si>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</si>
  <si>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</si>
  <si>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</si>
  <si>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</si>
  <si>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</si>
  <si>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</si>
  <si>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</si>
  <si>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</si>
  <si>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</si>
  <si>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</si>
  <si>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</si>
  <si>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</si>
  <si>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</si>
  <si>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</si>
  <si>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</si>
  <si>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</si>
  <si>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</si>
  <si>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</si>
  <si>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</si>
  <si>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</si>
  <si>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</si>
  <si>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</si>
  <si>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</si>
  <si>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</si>
  <si>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</si>
  <si>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</si>
  <si>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</si>
  <si>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</si>
  <si>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</si>
  <si>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</si>
  <si>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</si>
  <si>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</si>
  <si>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</si>
  <si>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</si>
  <si>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</si>
  <si>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</si>
  <si>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</si>
  <si>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</si>
  <si>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</si>
  <si>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</si>
  <si>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</si>
  <si>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</si>
  <si>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</si>
  <si>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</si>
  <si>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</si>
  <si>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</si>
  <si>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</si>
  <si>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</si>
  <si>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</si>
  <si>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</si>
  <si>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</si>
  <si>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</si>
  <si>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</si>
  <si>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</si>
  <si>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</si>
  <si>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</si>
  <si>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</si>
  <si>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</si>
  <si>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</si>
  <si>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</si>
  <si>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</si>
  <si>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</si>
  <si>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</si>
  <si>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</si>
  <si>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</si>
  <si>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</si>
  <si>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</si>
  <si>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</si>
  <si>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</si>
  <si>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</si>
  <si>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</si>
  <si>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</si>
  <si>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</si>
  <si>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</si>
  <si>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</si>
  <si>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</si>
  <si>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</si>
  <si>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</si>
  <si>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</si>
  <si>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</si>
  <si>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</si>
  <si>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</si>
  <si>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</si>
  <si>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</si>
  <si>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</si>
  <si>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</si>
  <si>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</si>
  <si>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</si>
  <si>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</si>
  <si>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</si>
  <si>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</si>
  <si>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</si>
  <si>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</si>
  <si>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</si>
  <si>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</si>
  <si>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</si>
  <si>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</si>
  <si>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</si>
  <si>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</si>
  <si>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</si>
  <si>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</si>
  <si>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</si>
  <si>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</si>
  <si>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</si>
  <si>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</si>
  <si>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</si>
  <si>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</si>
  <si>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</si>
  <si>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</si>
  <si>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</si>
  <si>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</si>
  <si>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</si>
  <si>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</si>
  <si>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</si>
  <si>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</si>
  <si>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</si>
  <si>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</si>
  <si>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</si>
  <si>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</si>
  <si>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</si>
  <si>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</si>
  <si>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</si>
  <si>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</si>
  <si>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</si>
  <si>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</si>
  <si>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</si>
  <si>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</si>
  <si>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</si>
  <si>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</si>
  <si>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</si>
  <si>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</si>
  <si>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</si>
  <si>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</si>
  <si>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</si>
  <si>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</si>
  <si>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</si>
  <si>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</si>
  <si>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</si>
  <si>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</si>
  <si>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</si>
  <si>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</si>
  <si>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</si>
  <si>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</si>
  <si>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</si>
  <si>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</si>
  <si>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</si>
  <si>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</si>
  <si>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</si>
  <si>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</si>
  <si>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</si>
  <si>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</si>
  <si>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</si>
  <si>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</si>
  <si>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</si>
  <si>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</si>
  <si>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</si>
  <si>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</si>
  <si>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</si>
  <si>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</si>
  <si>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</si>
  <si>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</si>
  <si>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</si>
  <si>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</si>
  <si>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</si>
  <si>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</si>
  <si>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</si>
  <si>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</si>
  <si>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</si>
  <si>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</si>
  <si>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</si>
  <si>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</si>
  <si>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</si>
  <si>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</si>
  <si>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</si>
  <si>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</si>
  <si>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</si>
  <si>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</si>
  <si>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</si>
  <si>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</si>
  <si>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</si>
  <si>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</si>
  <si>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</si>
  <si>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</si>
  <si>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</si>
  <si>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</si>
  <si>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</si>
  <si>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</si>
  <si>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</si>
  <si>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</si>
  <si>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</si>
  <si>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</si>
  <si>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</si>
  <si>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</si>
  <si>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</si>
  <si>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</si>
  <si>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</si>
  <si>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</si>
  <si>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</si>
  <si>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</si>
  <si>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</si>
  <si>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</si>
  <si>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</si>
  <si>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</si>
  <si>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</si>
  <si>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</si>
  <si>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</si>
  <si>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</si>
  <si>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</si>
  <si>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</si>
  <si>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</si>
  <si>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</si>
  <si>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</si>
  <si>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</si>
  <si>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</si>
  <si>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</si>
  <si>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</si>
  <si>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</si>
  <si>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</si>
  <si>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</si>
  <si>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</si>
  <si>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</si>
  <si>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</si>
  <si>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</si>
  <si>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</si>
  <si>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</si>
  <si>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</si>
  <si>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</si>
  <si>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</si>
  <si>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</si>
  <si>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</si>
  <si>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</si>
  <si>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</si>
  <si>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</si>
  <si>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</si>
  <si>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</si>
  <si>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</si>
  <si>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</si>
  <si>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</si>
  <si>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</si>
  <si>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</si>
  <si>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</si>
  <si>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</si>
  <si>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</si>
  <si>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</si>
  <si>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</si>
  <si>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</si>
  <si>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</si>
  <si>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</si>
  <si>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</si>
  <si>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</si>
  <si>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</si>
  <si>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</si>
  <si>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</si>
  <si>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</si>
  <si>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</si>
  <si>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</si>
  <si>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</si>
  <si>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</si>
  <si>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</si>
  <si>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</si>
  <si>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</si>
  <si>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</si>
  <si>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</si>
  <si>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</si>
  <si>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</si>
  <si>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</si>
  <si>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</si>
  <si>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</si>
  <si>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</si>
  <si>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</si>
  <si>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</si>
  <si>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</si>
  <si>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</si>
  <si>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</si>
  <si>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</si>
  <si>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</si>
  <si>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</si>
  <si>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</si>
  <si>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</si>
  <si>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</si>
  <si>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</si>
  <si>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</si>
  <si>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</si>
  <si>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</si>
  <si>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</si>
  <si>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</si>
  <si>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</si>
  <si>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</si>
  <si>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</si>
  <si>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</si>
  <si>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</si>
  <si>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</si>
  <si>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</si>
  <si>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</si>
  <si>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</si>
  <si>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</si>
  <si>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</si>
  <si>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</si>
  <si>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</si>
  <si>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</si>
  <si>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</si>
  <si>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</si>
  <si>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</si>
  <si>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</si>
  <si>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</si>
  <si>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</si>
  <si>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</si>
  <si>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</si>
  <si>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</si>
  <si>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</si>
  <si>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</si>
  <si>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</si>
  <si>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</si>
  <si>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</si>
  <si>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</si>
  <si>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</si>
  <si>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</si>
  <si>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</si>
  <si>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</si>
  <si>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</si>
  <si>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</si>
  <si>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</si>
  <si>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</si>
  <si>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</si>
  <si>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</si>
  <si>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</si>
  <si>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</si>
  <si>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</si>
  <si>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</si>
  <si>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</si>
  <si>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</si>
  <si>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</si>
  <si>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</si>
  <si>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</si>
  <si>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</si>
  <si>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</si>
  <si>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</si>
  <si>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</si>
  <si>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</si>
  <si>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</si>
  <si>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</si>
  <si>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</si>
  <si>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</si>
  <si>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</si>
  <si>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</si>
  <si>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</si>
  <si>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</si>
  <si>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</si>
  <si>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</si>
  <si>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</si>
  <si>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</si>
  <si>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</si>
  <si>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</si>
  <si>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</si>
  <si>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</si>
  <si>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</si>
  <si>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</si>
  <si>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</si>
  <si>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</si>
  <si>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</si>
  <si>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</si>
  <si>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</si>
  <si>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</si>
  <si>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</si>
  <si>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</si>
  <si>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</si>
  <si>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</si>
  <si>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</si>
  <si>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</si>
  <si>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</si>
  <si>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</si>
  <si>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</si>
  <si>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</si>
  <si>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</si>
  <si>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</si>
  <si>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</si>
  <si>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</si>
  <si>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</si>
  <si>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</si>
  <si>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</si>
  <si>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</si>
  <si>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</si>
  <si>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</si>
  <si>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</si>
  <si>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</si>
  <si>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</si>
  <si>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</si>
  <si>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</si>
  <si>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</si>
  <si>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</si>
  <si>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</si>
  <si>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</si>
  <si>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</si>
  <si>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</si>
  <si>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</si>
  <si>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</si>
  <si>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</si>
  <si>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</si>
  <si>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</si>
  <si>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</si>
  <si>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</si>
  <si>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</si>
  <si>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</si>
  <si>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</si>
  <si>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</si>
  <si>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</si>
  <si>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</si>
  <si>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</si>
  <si>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</si>
  <si>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</si>
  <si>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</si>
  <si>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</si>
  <si>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</si>
  <si>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</si>
  <si>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</si>
  <si>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</si>
  <si>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</si>
  <si>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</si>
  <si>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</si>
  <si>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</si>
  <si>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</si>
  <si>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</si>
  <si>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</si>
  <si>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</si>
  <si>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</si>
  <si>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</si>
  <si>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</si>
  <si>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</si>
  <si>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</si>
  <si>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</si>
  <si>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</si>
  <si>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</si>
  <si>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</si>
  <si>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</si>
  <si>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</si>
  <si>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</si>
  <si>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</si>
  <si>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</si>
  <si>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</si>
  <si>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</si>
  <si>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</si>
  <si>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</si>
  <si>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</si>
  <si>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</si>
  <si>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</si>
  <si>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</si>
  <si>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</si>
  <si>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</si>
  <si>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</si>
  <si>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</si>
  <si>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</si>
  <si>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</si>
  <si>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</si>
  <si>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</si>
  <si>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</si>
  <si>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</si>
  <si>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</si>
  <si>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</si>
  <si>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</si>
  <si>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</si>
  <si>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</si>
  <si>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</si>
  <si>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</si>
  <si>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</si>
  <si>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</si>
  <si>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</si>
  <si>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</si>
  <si>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</si>
  <si>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</si>
  <si>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</si>
  <si>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</si>
  <si>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</si>
  <si>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</si>
  <si>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</si>
  <si>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</si>
  <si>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</si>
  <si>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</si>
  <si>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</si>
  <si>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</si>
  <si>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</si>
  <si>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</si>
  <si>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</si>
  <si>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</si>
  <si>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</si>
  <si>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</si>
  <si>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</si>
  <si>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</si>
  <si>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</si>
  <si>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</si>
  <si>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</si>
  <si>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</si>
  <si>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</si>
  <si>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</si>
  <si>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</si>
  <si>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</si>
  <si>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</si>
  <si>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</si>
  <si>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</si>
  <si>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</si>
  <si>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</si>
  <si>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</si>
  <si>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</si>
  <si>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</si>
  <si>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</si>
  <si>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</si>
  <si>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</si>
  <si>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</si>
  <si>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</si>
  <si>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</si>
  <si>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</si>
  <si>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</si>
  <si>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</si>
  <si>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</si>
  <si>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</si>
  <si>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</si>
  <si>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</si>
  <si>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</si>
  <si>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</si>
  <si>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</si>
  <si>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</si>
  <si>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</si>
  <si>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</si>
  <si>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</si>
  <si>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</si>
  <si>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</si>
  <si>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</si>
  <si>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</si>
  <si>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</si>
  <si>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</si>
  <si>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</si>
  <si>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</si>
  <si>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</si>
  <si>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</si>
  <si>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</si>
  <si>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</si>
  <si>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</si>
  <si>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</si>
  <si>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</si>
  <si>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</si>
  <si>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</si>
  <si>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</si>
  <si>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</si>
  <si>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</si>
  <si>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</si>
  <si>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</si>
  <si>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</si>
  <si>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</si>
  <si>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</si>
  <si>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</si>
  <si>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</si>
  <si>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</si>
  <si>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</si>
  <si>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</si>
  <si>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</si>
  <si>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</si>
  <si>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</si>
  <si>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</si>
  <si>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</si>
  <si>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</si>
  <si>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</si>
  <si>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</si>
  <si>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</si>
  <si>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</si>
  <si>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</si>
  <si>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</si>
  <si>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</si>
  <si>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</si>
  <si>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</si>
  <si>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</si>
  <si>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</si>
  <si>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</si>
  <si>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</si>
  <si>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</si>
  <si>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</si>
  <si>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</si>
  <si>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</si>
  <si>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</si>
  <si>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</si>
  <si>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</si>
  <si>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</si>
  <si>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</si>
  <si>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</si>
  <si>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</si>
  <si>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</si>
  <si>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</si>
  <si>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</si>
  <si>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</si>
  <si>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</si>
  <si>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</si>
  <si>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</si>
  <si>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</si>
  <si>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</si>
  <si>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</si>
  <si>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</si>
  <si>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</si>
  <si>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</si>
  <si>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</si>
  <si>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</si>
  <si>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</si>
  <si>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</si>
  <si>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</si>
  <si>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</si>
  <si>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</si>
  <si>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</si>
  <si>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</si>
  <si>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</si>
  <si>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</si>
  <si>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</si>
  <si>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</si>
  <si>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</si>
  <si>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</si>
  <si>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</si>
  <si>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</si>
  <si>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</si>
  <si>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</si>
  <si>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</si>
  <si>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</si>
  <si>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</si>
  <si>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</si>
  <si>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</si>
  <si>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</si>
  <si>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</si>
  <si>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</si>
  <si>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</si>
  <si>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</si>
  <si>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</si>
  <si>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</si>
  <si>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</si>
  <si>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</si>
  <si>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</si>
  <si>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</si>
  <si>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</si>
  <si>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</si>
  <si>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</si>
  <si>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</si>
  <si>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</si>
  <si>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</si>
  <si>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</si>
  <si>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</si>
  <si>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</si>
  <si>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</si>
  <si>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</si>
  <si>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</si>
  <si>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</si>
  <si>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</si>
  <si>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</si>
  <si>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</si>
  <si>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</si>
  <si>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</si>
  <si>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</si>
  <si>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</si>
  <si>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</si>
  <si>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</si>
  <si>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</si>
  <si>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</si>
  <si>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</si>
  <si>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</si>
  <si>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</si>
  <si>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</si>
  <si>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</si>
  <si>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</si>
  <si>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</si>
  <si>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</si>
  <si>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</si>
  <si>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</si>
  <si>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</si>
  <si>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</si>
  <si>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</si>
  <si>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</si>
  <si>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</si>
  <si>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</si>
  <si>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</si>
  <si>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</si>
  <si>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</si>
  <si>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</si>
  <si>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</si>
  <si>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</si>
  <si>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</si>
  <si>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</si>
  <si>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</si>
  <si>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</si>
  <si>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</si>
  <si>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</si>
  <si>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</si>
  <si>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</si>
  <si>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</si>
  <si>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</si>
  <si>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</si>
  <si>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</si>
  <si>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</si>
  <si>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</si>
  <si>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</si>
  <si>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</si>
  <si>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</si>
  <si>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</si>
  <si>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</si>
  <si>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</si>
  <si>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</si>
  <si>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</si>
  <si>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</si>
  <si>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</si>
  <si>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</si>
  <si>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</si>
  <si>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</si>
  <si>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</si>
  <si>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</si>
  <si>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</si>
  <si>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</si>
  <si>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</si>
  <si>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</si>
  <si>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</si>
  <si>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</si>
  <si>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</si>
  <si>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</si>
  <si>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</si>
  <si>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</si>
  <si>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</si>
  <si>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</si>
  <si>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</si>
  <si>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</si>
  <si>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</si>
  <si>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</si>
  <si>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</si>
  <si>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</si>
  <si>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</si>
  <si>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</si>
  <si>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</si>
  <si>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</si>
  <si>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</si>
  <si>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</si>
  <si>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</si>
  <si>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</si>
  <si>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</si>
  <si>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</si>
  <si>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</si>
  <si>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</si>
  <si>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</si>
  <si>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</si>
  <si>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</si>
  <si>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</si>
  <si>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</si>
  <si>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</si>
  <si>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</si>
  <si>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</si>
  <si>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</si>
  <si>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</si>
  <si>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</si>
  <si>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</si>
  <si>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</si>
  <si>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</si>
  <si>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</si>
  <si>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</si>
  <si>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</si>
  <si>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</si>
  <si>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</si>
  <si>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</si>
  <si>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</si>
  <si>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</si>
  <si>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</si>
  <si>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</si>
  <si>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</si>
  <si>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</si>
  <si>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</si>
  <si>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</si>
  <si>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</si>
  <si>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</si>
  <si>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</si>
  <si>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</si>
  <si>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</si>
  <si>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</si>
  <si>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</si>
  <si>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</si>
  <si>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</si>
  <si>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</si>
  <si>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</si>
  <si>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</si>
  <si>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</si>
  <si>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</si>
  <si>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</si>
  <si>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</si>
  <si>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</si>
  <si>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</si>
  <si>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</si>
  <si>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</si>
  <si>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</si>
  <si>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</si>
  <si>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</si>
  <si>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</si>
  <si>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</si>
  <si>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</si>
  <si>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</si>
  <si>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</si>
  <si>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</si>
  <si>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</si>
  <si>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</si>
  <si>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</si>
  <si>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</si>
  <si>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</si>
  <si>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</si>
  <si>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</si>
  <si>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</si>
  <si>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</si>
  <si>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</si>
  <si>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</si>
  <si>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</si>
  <si>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</si>
  <si>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</si>
  <si>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</si>
  <si>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</si>
  <si>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</si>
  <si>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</si>
  <si>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</si>
  <si>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</si>
  <si>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</si>
  <si>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</si>
  <si>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</si>
  <si>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</si>
  <si>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</si>
  <si>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</si>
  <si>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</si>
  <si>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</si>
  <si>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</si>
  <si>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</si>
  <si>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</si>
  <si>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</si>
  <si>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</si>
  <si>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</si>
  <si>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</si>
  <si>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</si>
  <si>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</si>
  <si>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</si>
  <si>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</si>
  <si>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</si>
  <si>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</si>
  <si>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</si>
  <si>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</si>
  <si>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</si>
  <si>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</si>
  <si>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</si>
  <si>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</si>
  <si>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</si>
  <si>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</si>
  <si>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</si>
  <si>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</si>
  <si>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</si>
  <si>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</si>
  <si>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</si>
  <si>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</si>
  <si>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</si>
  <si>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</si>
  <si>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</si>
  <si>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</si>
  <si>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</si>
  <si>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</si>
  <si>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</si>
  <si>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</si>
  <si>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</si>
  <si>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</si>
  <si>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</si>
  <si>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</si>
  <si>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</si>
  <si>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</si>
  <si>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</si>
  <si>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</si>
  <si>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</si>
  <si>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</si>
  <si>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</si>
  <si>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</si>
  <si>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</si>
  <si>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</si>
  <si>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</si>
  <si>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</si>
  <si>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</si>
  <si>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</si>
  <si>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</si>
  <si>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</si>
  <si>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</si>
  <si>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</si>
  <si>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</si>
  <si>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</si>
  <si>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</si>
  <si>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</si>
  <si>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</si>
  <si>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</si>
  <si>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</si>
  <si>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</si>
  <si>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</si>
  <si>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</si>
  <si>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</si>
  <si>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</si>
  <si>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</si>
  <si>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</si>
  <si>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</si>
  <si>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</si>
  <si>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</si>
  <si>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</si>
  <si>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</si>
  <si>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</si>
  <si>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</si>
  <si>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</si>
  <si>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</si>
  <si>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</si>
  <si>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</si>
  <si>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</si>
  <si>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</si>
  <si>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</si>
  <si>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</si>
  <si>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</si>
  <si>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</si>
  <si>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</si>
  <si>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</si>
  <si>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</si>
  <si>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</si>
  <si>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</si>
  <si>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</si>
  <si>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</si>
  <si>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</si>
  <si>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</si>
  <si>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</si>
  <si>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</si>
  <si>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</si>
  <si>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</si>
  <si>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</si>
  <si>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</si>
  <si>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</si>
  <si>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</si>
  <si>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</si>
  <si>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</si>
  <si>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</si>
  <si>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</si>
  <si>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</si>
  <si>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</si>
  <si>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</si>
  <si>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</si>
  <si>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</si>
  <si>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</si>
  <si>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</si>
  <si>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</si>
  <si>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</si>
  <si>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</si>
  <si>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</si>
  <si>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</si>
  <si>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</si>
  <si>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</si>
  <si>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</si>
  <si>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</si>
  <si>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</si>
  <si>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</si>
  <si>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</si>
  <si>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</si>
  <si>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</si>
  <si>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</si>
  <si>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</si>
  <si>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</si>
  <si>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</si>
  <si>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</si>
  <si>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</si>
  <si>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</si>
  <si>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</si>
  <si>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</si>
  <si>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</si>
  <si>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</si>
  <si>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</si>
  <si>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</si>
  <si>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</si>
  <si>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</si>
  <si>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</si>
  <si>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</si>
  <si>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</si>
  <si>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</si>
  <si>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</si>
  <si>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</si>
  <si>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</si>
  <si>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</si>
  <si>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</si>
  <si>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</si>
  <si>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</si>
  <si>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</si>
  <si>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</si>
  <si>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</si>
  <si>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</si>
  <si>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</si>
  <si>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</si>
  <si>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</si>
  <si>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</si>
  <si>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</si>
  <si>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</si>
  <si>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</si>
  <si>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</si>
  <si>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</si>
  <si>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</si>
  <si>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</si>
  <si>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</si>
  <si>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</si>
  <si>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</si>
  <si>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</si>
  <si>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</si>
  <si>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</si>
  <si>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</si>
  <si>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</si>
  <si>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</si>
  <si>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</si>
  <si>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</si>
  <si>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</si>
  <si>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</si>
  <si>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</si>
  <si>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</si>
  <si>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</si>
  <si>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</si>
  <si>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</si>
  <si>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</si>
  <si>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</si>
  <si>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</si>
  <si>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</si>
  <si>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</si>
  <si>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</si>
  <si>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</si>
  <si>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</si>
  <si>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</si>
  <si>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</si>
  <si>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</si>
  <si>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</si>
  <si>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</si>
  <si>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</si>
  <si>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</si>
  <si>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</si>
  <si>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</si>
  <si>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</si>
  <si>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</si>
  <si>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</si>
  <si>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</si>
  <si>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</si>
  <si>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</si>
  <si>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</si>
  <si>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</si>
  <si>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</si>
  <si>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</si>
  <si>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</si>
  <si>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</si>
  <si>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</si>
  <si>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</si>
  <si>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</si>
  <si>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</si>
  <si>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</si>
  <si>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</si>
  <si>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</si>
  <si>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</si>
  <si>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</si>
  <si>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</si>
  <si>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</si>
  <si>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</si>
  <si>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</si>
  <si>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</si>
  <si>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</si>
  <si>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</si>
  <si>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</si>
  <si>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</si>
  <si>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</si>
  <si>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</si>
  <si>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</si>
  <si>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</si>
  <si>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</si>
  <si>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</si>
  <si>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</si>
  <si>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</si>
  <si>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</si>
  <si>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</si>
  <si>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</si>
  <si>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</si>
  <si>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</si>
  <si>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</si>
  <si>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</si>
  <si>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</si>
  <si>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</si>
  <si>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</si>
  <si>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</si>
  <si>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</si>
  <si>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</si>
  <si>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</si>
  <si>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</si>
  <si>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</si>
  <si>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</si>
  <si>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</si>
  <si>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</si>
  <si>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</si>
  <si>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</si>
  <si>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</si>
  <si>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</si>
  <si>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</si>
  <si>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</si>
  <si>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</si>
  <si>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</si>
  <si>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</si>
  <si>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</si>
  <si>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</si>
  <si>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</si>
  <si>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</si>
  <si>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</si>
  <si>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</si>
  <si>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</si>
  <si>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</si>
  <si>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</si>
  <si>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</si>
  <si>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</si>
  <si>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</si>
  <si>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</si>
  <si>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</si>
  <si>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</si>
  <si>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</si>
  <si>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</si>
  <si>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</si>
  <si>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</si>
  <si>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</si>
  <si>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</si>
  <si>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</si>
  <si>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</si>
  <si>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</si>
  <si>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</si>
  <si>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</si>
  <si>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</si>
  <si>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</si>
  <si>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</si>
  <si>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</si>
  <si>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</si>
  <si>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</si>
  <si>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</si>
  <si>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</si>
  <si>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</si>
  <si>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</si>
  <si>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</si>
  <si>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</si>
  <si>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</si>
  <si>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</si>
  <si>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</si>
  <si>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</si>
  <si>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</si>
  <si>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</si>
  <si>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</si>
  <si>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</si>
  <si>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</si>
  <si>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</si>
  <si>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</si>
  <si>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</si>
  <si>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</si>
  <si>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</si>
  <si>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</si>
  <si>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</si>
  <si>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</si>
  <si>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</si>
  <si>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</si>
  <si>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</si>
  <si>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</si>
  <si>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</si>
  <si>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</si>
  <si>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</si>
  <si>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</si>
  <si>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</si>
  <si>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</si>
  <si>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</si>
  <si>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</si>
  <si>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</si>
  <si>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</si>
  <si>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</si>
  <si>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</si>
  <si>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</si>
  <si>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</si>
  <si>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</si>
  <si>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</si>
  <si>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</si>
  <si>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</si>
  <si>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</si>
  <si>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</si>
  <si>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</si>
  <si>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</si>
  <si>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</si>
  <si>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</si>
  <si>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</si>
  <si>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</si>
  <si>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</si>
  <si>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</si>
  <si>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</si>
  <si>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</si>
  <si>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</si>
  <si>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</si>
  <si>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</si>
  <si>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</si>
  <si>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</si>
  <si>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</si>
  <si>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</si>
  <si>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</si>
  <si>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</si>
  <si>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</si>
  <si>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</si>
  <si>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</si>
  <si>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</si>
  <si>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</si>
  <si>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</si>
  <si>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</si>
  <si>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</si>
  <si>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</si>
  <si>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</si>
  <si>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</si>
  <si>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</si>
  <si>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</si>
  <si>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</si>
  <si>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</si>
  <si>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</si>
  <si>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</si>
  <si>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</si>
  <si>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</si>
  <si>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</si>
  <si>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</si>
  <si>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</si>
  <si>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</si>
  <si>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</si>
  <si>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</si>
  <si>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</si>
  <si>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</si>
  <si>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</si>
  <si>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</si>
  <si>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</si>
  <si>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</si>
  <si>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</si>
  <si>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</si>
  <si>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</si>
  <si>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</si>
  <si>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</si>
  <si>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</si>
  <si>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</si>
  <si>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</si>
  <si>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</si>
  <si>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</si>
  <si>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</si>
  <si>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</si>
  <si>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</si>
  <si>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</si>
  <si>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</si>
  <si>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</si>
  <si>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</si>
  <si>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</si>
  <si>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</si>
  <si>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</si>
  <si>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</si>
  <si>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</si>
  <si>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</si>
  <si>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</si>
  <si>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</si>
  <si>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</si>
  <si>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</si>
  <si>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</si>
  <si>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</si>
  <si>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</si>
  <si>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</si>
  <si>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</si>
  <si>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</si>
  <si>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</si>
  <si>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</si>
  <si>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</si>
  <si>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</si>
  <si>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</si>
  <si>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</si>
  <si>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</si>
  <si>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</si>
  <si>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</si>
  <si>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</si>
  <si>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</si>
  <si>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</si>
  <si>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</si>
  <si>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</si>
  <si>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</si>
  <si>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</si>
  <si>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</si>
  <si>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</si>
  <si>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</si>
  <si>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</si>
  <si>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</si>
  <si>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</si>
  <si>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</si>
  <si>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</si>
  <si>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</si>
  <si>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</si>
  <si>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</si>
  <si>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</si>
  <si>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</si>
  <si>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</si>
  <si>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</si>
  <si>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</si>
  <si>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</si>
  <si>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</si>
  <si>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</si>
  <si>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</si>
  <si>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</si>
  <si>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</si>
  <si>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</si>
  <si>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</si>
  <si>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</si>
  <si>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</si>
  <si>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</si>
  <si>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</si>
  <si>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</si>
  <si>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</si>
  <si>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</si>
  <si>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</si>
  <si>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</si>
  <si>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</si>
  <si>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</si>
  <si>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</si>
  <si>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</si>
  <si>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</si>
  <si>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</si>
  <si>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</si>
  <si>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</si>
  <si>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</si>
  <si>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</si>
  <si>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</si>
  <si>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</si>
  <si>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</si>
  <si>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</si>
  <si>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</si>
  <si>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</si>
  <si>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</si>
  <si>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</si>
  <si>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</si>
  <si>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</si>
  <si>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</si>
  <si>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</si>
  <si>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</si>
  <si>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</si>
  <si>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</si>
  <si>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</si>
  <si>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</si>
  <si>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</si>
  <si>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</si>
  <si>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</si>
  <si>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</si>
  <si>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</si>
  <si>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</si>
  <si>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</si>
  <si>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</si>
  <si>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</si>
  <si>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</si>
  <si>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</si>
  <si>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</si>
  <si>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</si>
  <si>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</si>
  <si>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</si>
  <si>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</si>
  <si>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</si>
  <si>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</si>
  <si>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</si>
  <si>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</si>
  <si>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</si>
  <si>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</si>
  <si>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</si>
  <si>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</si>
  <si>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</si>
  <si>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</si>
  <si>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</si>
  <si>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</si>
  <si>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</si>
  <si>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</si>
  <si>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</si>
  <si>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</si>
  <si>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</si>
  <si>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</si>
  <si>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</si>
  <si>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</si>
  <si>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</si>
  <si>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</si>
  <si>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</si>
  <si>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</si>
  <si>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</si>
  <si>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</si>
  <si>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</si>
  <si>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</si>
  <si>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</si>
  <si>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</si>
  <si>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</si>
  <si>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</si>
  <si>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</si>
  <si>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</si>
  <si>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</si>
  <si>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</si>
  <si>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</si>
  <si>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</si>
  <si>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</si>
  <si>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</si>
  <si>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</si>
  <si>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</si>
  <si>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</si>
  <si>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</si>
  <si>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</si>
  <si>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</si>
  <si>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</si>
  <si>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</si>
  <si>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</si>
  <si>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</si>
  <si>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</si>
  <si>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</si>
  <si>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</si>
  <si>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</si>
  <si>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</si>
  <si>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</si>
  <si>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</si>
  <si>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</si>
  <si>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</si>
  <si>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</si>
  <si>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</si>
  <si>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</si>
  <si>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</si>
  <si>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</si>
  <si>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</si>
  <si>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</si>
  <si>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</si>
  <si>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</si>
  <si>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</si>
  <si>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</si>
  <si>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</si>
  <si>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</si>
  <si>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</si>
  <si>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</si>
  <si>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</si>
  <si>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</si>
  <si>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</si>
  <si>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</si>
  <si>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</si>
  <si>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</si>
  <si>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</si>
  <si>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</si>
  <si>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</si>
  <si>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</si>
  <si>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</si>
  <si>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</si>
  <si>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</si>
  <si>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</si>
  <si>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</si>
  <si>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</si>
  <si>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</si>
  <si>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</si>
  <si>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</si>
  <si>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</si>
  <si>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</si>
  <si>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</si>
  <si>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</si>
  <si>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</si>
  <si>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</si>
  <si>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</si>
  <si>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</si>
  <si>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</si>
  <si>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</si>
  <si>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</si>
  <si>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</si>
  <si>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</si>
  <si>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</si>
  <si>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</si>
  <si>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</si>
  <si>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</si>
  <si>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</si>
  <si>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</si>
  <si>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</si>
  <si>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</si>
  <si>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</si>
  <si>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</si>
  <si>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</si>
  <si>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</si>
  <si>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</si>
  <si>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</si>
  <si>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</si>
  <si>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</si>
  <si>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</si>
  <si>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</si>
  <si>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</si>
  <si>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</si>
  <si>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</si>
  <si>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</si>
  <si>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</si>
  <si>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</si>
  <si>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</si>
  <si>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</si>
  <si>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</si>
  <si>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</si>
  <si>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</si>
  <si>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</si>
  <si>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</si>
  <si>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</si>
  <si>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</si>
  <si>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</si>
  <si>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</si>
  <si>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</si>
  <si>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</si>
  <si>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</si>
  <si>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</si>
  <si>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</si>
  <si>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</si>
  <si>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</si>
  <si>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</si>
  <si>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</si>
  <si>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</si>
  <si>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</si>
  <si>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</si>
  <si>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</si>
  <si>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</si>
  <si>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</si>
  <si>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</si>
  <si>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</si>
  <si>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</si>
  <si>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</si>
  <si>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</si>
  <si>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</si>
  <si>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</si>
  <si>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</si>
  <si>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</si>
  <si>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</si>
  <si>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</si>
  <si>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</si>
  <si>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</si>
  <si>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</si>
  <si>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</si>
  <si>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</si>
  <si>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</si>
  <si>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</si>
  <si>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</si>
  <si>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</si>
  <si>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</si>
  <si>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</si>
  <si>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</si>
  <si>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</si>
  <si>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</si>
  <si>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</si>
  <si>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</si>
  <si>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</si>
  <si>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</si>
  <si>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</si>
  <si>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</si>
  <si>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</si>
  <si>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</si>
  <si>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</si>
  <si>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</si>
  <si>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</si>
  <si>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</si>
  <si>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</si>
  <si>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</si>
  <si>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</si>
  <si>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</si>
  <si>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</si>
  <si>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</si>
  <si>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</si>
  <si>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</si>
  <si>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</si>
  <si>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</si>
  <si>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</si>
  <si>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</si>
  <si>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</si>
  <si>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</si>
  <si>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</si>
  <si>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</si>
  <si>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</si>
  <si>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</si>
  <si>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</si>
  <si>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</si>
  <si>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</si>
  <si>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</si>
  <si>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</si>
  <si>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</si>
  <si>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</si>
  <si>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</si>
  <si>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</si>
  <si>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</si>
  <si>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</si>
  <si>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</si>
  <si>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</si>
  <si>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</si>
  <si>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</si>
  <si>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</si>
  <si>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</si>
  <si>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</si>
  <si>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</si>
  <si>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</si>
  <si>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</si>
  <si>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</si>
  <si>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</si>
  <si>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</si>
  <si>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</si>
  <si>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</si>
  <si>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</si>
  <si>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</si>
  <si>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</si>
  <si>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</si>
  <si>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</si>
  <si>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</si>
  <si>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</si>
  <si>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</si>
  <si>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</si>
  <si>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</si>
  <si>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</si>
  <si>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</si>
  <si>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</si>
  <si>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</si>
  <si>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</si>
  <si>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</si>
  <si>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</si>
  <si>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</si>
  <si>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</si>
  <si>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</si>
  <si>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</si>
  <si>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</si>
  <si>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</si>
  <si>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</si>
  <si>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</si>
  <si>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</si>
  <si>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</si>
  <si>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</si>
  <si>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</si>
  <si>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</si>
  <si>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</si>
  <si>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</si>
  <si>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</si>
  <si>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</si>
  <si>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</si>
  <si>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</si>
  <si>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</si>
  <si>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</si>
  <si>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</si>
  <si>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</si>
  <si>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</si>
  <si>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</si>
  <si>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</si>
  <si>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</si>
  <si>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</si>
  <si>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</si>
  <si>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</si>
  <si>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</si>
  <si>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</si>
  <si>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</si>
  <si>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</si>
  <si>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</si>
  <si>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</si>
  <si>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</si>
  <si>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</si>
  <si>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</si>
  <si>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</si>
  <si>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</si>
  <si>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</si>
  <si>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</si>
  <si>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</si>
  <si>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</si>
  <si>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</si>
  <si>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</si>
  <si>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</si>
  <si>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</si>
  <si>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</si>
  <si>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</si>
  <si>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</si>
  <si>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</si>
  <si>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</si>
  <si>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</si>
  <si>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</si>
  <si>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</si>
  <si>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</si>
  <si>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</si>
  <si>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</si>
  <si>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</si>
  <si>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</si>
  <si>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</si>
  <si>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</si>
  <si>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</si>
  <si>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</si>
  <si>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</si>
  <si>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</si>
  <si>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</si>
  <si>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</si>
  <si>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</si>
  <si>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</si>
  <si>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</si>
  <si>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</si>
  <si>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</si>
  <si>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</si>
  <si>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</si>
  <si>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</si>
  <si>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</si>
  <si>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</si>
  <si>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</si>
  <si>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</si>
  <si>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</si>
  <si>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</si>
  <si>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</si>
  <si>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</si>
  <si>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</si>
  <si>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</si>
  <si>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</si>
  <si>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</si>
  <si>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</si>
  <si>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</si>
  <si>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</si>
  <si>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</si>
  <si>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</si>
  <si>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</si>
  <si>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</si>
  <si>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</si>
  <si>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</si>
  <si>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</si>
  <si>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</si>
  <si>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</si>
  <si>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</si>
  <si>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</si>
  <si>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</si>
  <si>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</si>
  <si>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</si>
  <si>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</si>
  <si>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</si>
  <si>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</si>
  <si>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</si>
  <si>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</si>
  <si>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</si>
  <si>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</si>
  <si>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</si>
  <si>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</si>
  <si>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</si>
  <si>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</si>
  <si>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</si>
  <si>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</si>
  <si>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</si>
  <si>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</si>
  <si>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</si>
  <si>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</si>
  <si>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</si>
  <si>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</si>
  <si>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</si>
  <si>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</si>
  <si>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</si>
  <si>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</si>
  <si>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</si>
  <si>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</si>
  <si>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</si>
  <si>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</si>
  <si>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</si>
  <si>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</si>
  <si>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</si>
  <si>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</si>
  <si>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</si>
  <si>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</si>
  <si>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</si>
  <si>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</si>
  <si>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</si>
  <si>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</si>
  <si>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</si>
  <si>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</si>
  <si>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</si>
  <si>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</si>
  <si>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</si>
  <si>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</si>
  <si>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</si>
  <si>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</si>
  <si>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</si>
  <si>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</si>
  <si>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</si>
  <si>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</si>
  <si>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</si>
  <si>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</si>
  <si>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</si>
  <si>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</si>
  <si>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</si>
  <si>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</si>
  <si>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</si>
  <si>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</si>
  <si>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</si>
  <si>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</si>
  <si>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</si>
  <si>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</si>
  <si>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</si>
  <si>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</si>
  <si>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</si>
  <si>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</si>
  <si>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</si>
  <si>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</si>
  <si>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</si>
  <si>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</si>
  <si>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</si>
  <si>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</si>
  <si>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</si>
  <si>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</si>
  <si>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</si>
  <si>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</si>
  <si>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</si>
  <si>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</si>
  <si>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</si>
  <si>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</si>
  <si>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</si>
  <si>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</si>
  <si>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</si>
  <si>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</si>
  <si>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</si>
  <si>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</si>
  <si>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</si>
  <si>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</si>
  <si>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</si>
  <si>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</si>
  <si>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</si>
  <si>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</si>
  <si>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</si>
  <si>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</si>
  <si>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</si>
  <si>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</si>
  <si>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</si>
  <si>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</si>
  <si>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</si>
  <si>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</si>
  <si>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</si>
  <si>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</si>
  <si>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</si>
  <si>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</si>
  <si>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</si>
  <si>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</si>
  <si>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</si>
  <si>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</si>
  <si>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</si>
  <si>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</si>
  <si>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</si>
  <si>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</si>
  <si>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</si>
  <si>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</si>
  <si>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</si>
  <si>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</si>
  <si>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</si>
  <si>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</si>
  <si>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</si>
  <si>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</si>
  <si>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</si>
  <si>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</si>
  <si>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</si>
  <si>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</si>
  <si>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</si>
  <si>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</si>
  <si>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</si>
  <si>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</si>
  <si>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</si>
  <si>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</si>
  <si>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</si>
  <si>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</si>
  <si>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</si>
  <si>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</si>
  <si>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</si>
  <si>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</si>
  <si>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</si>
  <si>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</si>
  <si>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</si>
  <si>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</si>
  <si>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</si>
  <si>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</si>
  <si>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</si>
  <si>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</si>
  <si>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</si>
  <si>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</si>
  <si>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</si>
  <si>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</si>
  <si>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</si>
  <si>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</si>
  <si>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</si>
  <si>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</si>
  <si>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</si>
  <si>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</si>
  <si>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</si>
  <si>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</si>
  <si>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</si>
  <si>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</si>
  <si>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</si>
  <si>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</si>
  <si>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</si>
  <si>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</si>
  <si>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</si>
  <si>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</si>
  <si>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</si>
  <si>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</si>
  <si>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</si>
  <si>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</si>
  <si>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</si>
  <si>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</si>
  <si>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</si>
  <si>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</si>
  <si>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</si>
  <si>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</si>
  <si>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</si>
  <si>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</si>
  <si>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</si>
  <si>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</si>
  <si>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</si>
  <si>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</si>
  <si>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</si>
  <si>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</si>
  <si>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</si>
  <si>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</si>
  <si>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</si>
  <si>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</si>
  <si>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</si>
  <si>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</si>
  <si>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</si>
  <si>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</si>
  <si>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</si>
  <si>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</si>
  <si>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</si>
  <si>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</si>
  <si>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</si>
  <si>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</si>
  <si>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</si>
  <si>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</si>
  <si>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</si>
  <si>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</si>
  <si>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</si>
  <si>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</si>
  <si>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</si>
  <si>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</si>
  <si>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</si>
  <si>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</si>
  <si>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</si>
  <si>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</si>
  <si>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</si>
  <si>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</si>
  <si>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</si>
  <si>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</si>
  <si>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</si>
  <si>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</si>
  <si>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</si>
  <si>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</si>
  <si>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</si>
  <si>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</si>
  <si>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</si>
  <si>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</si>
  <si>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</si>
  <si>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</si>
  <si>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</si>
  <si>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</si>
  <si>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</si>
  <si>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</si>
  <si>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</si>
  <si>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</si>
  <si>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</si>
  <si>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</si>
  <si>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</si>
  <si>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</si>
  <si>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</si>
  <si>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</si>
  <si>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</si>
  <si>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</si>
  <si>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</si>
  <si>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</si>
  <si>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</si>
  <si>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</si>
  <si>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</si>
  <si>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</si>
  <si>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</si>
  <si>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</si>
  <si>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</si>
  <si>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</si>
  <si>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</si>
  <si>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</si>
  <si>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</si>
  <si>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</si>
  <si>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</si>
  <si>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</si>
  <si>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</si>
  <si>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</si>
  <si>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</si>
  <si>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</si>
  <si>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</si>
  <si>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</si>
  <si>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</si>
  <si>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</si>
  <si>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</si>
  <si>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</si>
  <si>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</si>
  <si>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</si>
  <si>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</si>
  <si>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</si>
  <si>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</si>
  <si>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</si>
  <si>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</si>
  <si>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</si>
  <si>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</si>
  <si>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</si>
  <si>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</si>
  <si>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</si>
  <si>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</si>
  <si>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</si>
  <si>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</si>
  <si>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</si>
  <si>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</si>
  <si>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</si>
  <si>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</si>
  <si>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</si>
  <si>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</si>
  <si>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</si>
  <si>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</si>
  <si>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</si>
  <si>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</si>
  <si>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</si>
  <si>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</si>
  <si>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</si>
  <si>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</si>
  <si>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</si>
  <si>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</si>
  <si>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</si>
  <si>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</si>
  <si>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</si>
  <si>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</si>
  <si>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</si>
  <si>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</si>
  <si>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</si>
  <si>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</si>
  <si>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</si>
  <si>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</si>
  <si>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</si>
  <si>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</si>
  <si>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</si>
  <si>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</si>
  <si>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</si>
  <si>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</si>
  <si>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</si>
  <si>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</si>
  <si>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</si>
  <si>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</si>
  <si>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</si>
  <si>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</si>
  <si>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</si>
  <si>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</si>
  <si>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</si>
  <si>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</si>
  <si>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</si>
  <si>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</si>
  <si>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</si>
  <si>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</si>
  <si>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</si>
  <si>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</si>
  <si>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</si>
  <si>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</si>
  <si>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</si>
  <si>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</si>
  <si>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</si>
  <si>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</si>
  <si>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</si>
  <si>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</si>
  <si>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</si>
  <si>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</si>
  <si>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</si>
  <si>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</si>
  <si>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</si>
  <si>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</si>
  <si>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</si>
  <si>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</si>
  <si>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</si>
  <si>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</si>
  <si>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</si>
  <si>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</si>
  <si>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</si>
  <si>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</si>
  <si>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</si>
  <si>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</si>
  <si>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</si>
  <si>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</si>
  <si>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</si>
  <si>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</si>
  <si>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</si>
  <si>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</si>
  <si>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</si>
  <si>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</si>
  <si>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</si>
  <si>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</si>
  <si>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</si>
  <si>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</si>
  <si>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</si>
  <si>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</si>
  <si>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</si>
  <si>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</si>
  <si>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</si>
  <si>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</si>
  <si>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</si>
  <si>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</si>
  <si>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</si>
  <si>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</si>
  <si>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</si>
  <si>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</si>
  <si>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</si>
  <si>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</si>
  <si>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</si>
  <si>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</si>
  <si>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</si>
  <si>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</si>
  <si>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</si>
  <si>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</si>
  <si>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</si>
  <si>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</si>
  <si>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</si>
  <si>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</si>
  <si>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</si>
  <si>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</si>
  <si>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</si>
  <si>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</si>
  <si>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</si>
  <si>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</si>
  <si>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</si>
  <si>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</si>
  <si>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</si>
  <si>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</si>
  <si>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</si>
  <si>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</si>
  <si>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</si>
  <si>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</si>
  <si>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</si>
  <si>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</si>
  <si>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</si>
  <si>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</si>
  <si>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</si>
  <si>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</si>
  <si>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</si>
  <si>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</si>
  <si>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</si>
  <si>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</si>
  <si>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</si>
  <si>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</si>
  <si>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</si>
  <si>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</si>
  <si>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</si>
  <si>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</si>
  <si>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</si>
  <si>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</si>
  <si>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</si>
  <si>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</si>
  <si>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</si>
  <si>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</si>
  <si>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</si>
  <si>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</si>
  <si>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</si>
  <si>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</si>
  <si>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</si>
  <si>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</si>
  <si>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</si>
  <si>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</si>
  <si>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</si>
  <si>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</si>
  <si>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</si>
  <si>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</si>
  <si>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</si>
  <si>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</si>
  <si>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</si>
  <si>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</si>
  <si>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</si>
  <si>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</si>
  <si>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</si>
  <si>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</si>
  <si>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</si>
  <si>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</si>
  <si>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</si>
  <si>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</si>
  <si>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</si>
  <si>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</si>
  <si>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</si>
  <si>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</si>
  <si>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</si>
  <si>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</si>
  <si>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</si>
  <si>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</si>
  <si>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</si>
  <si>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</si>
  <si>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</si>
  <si>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</si>
  <si>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</si>
  <si>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</si>
  <si>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</si>
  <si>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</si>
  <si>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</si>
  <si>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</si>
  <si>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</si>
  <si>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</si>
  <si>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</si>
  <si>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</si>
  <si>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</si>
  <si>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</si>
  <si>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</si>
  <si>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</si>
  <si>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</si>
  <si>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</si>
  <si>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</si>
  <si>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</si>
  <si>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</si>
  <si>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</si>
  <si>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</si>
  <si>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</si>
  <si>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</si>
  <si>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</si>
  <si>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</si>
  <si>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</si>
  <si>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</si>
  <si>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</si>
  <si>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</si>
  <si>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</si>
  <si>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</si>
  <si>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</si>
  <si>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</si>
  <si>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</si>
  <si>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</si>
  <si>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</si>
  <si>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</si>
  <si>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</si>
  <si>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</si>
  <si>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</si>
  <si>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</si>
  <si>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</si>
  <si>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</si>
  <si>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</si>
  <si>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</si>
  <si>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</si>
  <si>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</si>
  <si>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</si>
  <si>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</si>
  <si>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</si>
  <si>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</si>
  <si>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</si>
  <si>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</si>
  <si>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</si>
  <si>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</si>
  <si>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</si>
  <si>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</si>
  <si>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</si>
  <si>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</si>
  <si>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</si>
  <si>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</si>
  <si>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</si>
  <si>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</si>
  <si>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</si>
  <si>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</si>
  <si>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</si>
  <si>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</si>
  <si>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</si>
  <si>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</si>
  <si>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</si>
  <si>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</si>
  <si>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</si>
  <si>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</si>
  <si>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</si>
  <si>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</si>
  <si>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</si>
  <si>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</si>
  <si>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</si>
  <si>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</si>
  <si>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</si>
  <si>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</si>
  <si>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</si>
  <si>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</si>
  <si>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</si>
  <si>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</si>
  <si>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</si>
  <si>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</si>
  <si>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</si>
  <si>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</si>
  <si>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</si>
  <si>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</si>
  <si>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</si>
  <si>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</si>
  <si>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</si>
  <si>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</si>
  <si>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</si>
  <si>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</si>
  <si>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</si>
  <si>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</si>
  <si>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</si>
  <si>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</si>
  <si>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</si>
  <si>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</si>
  <si>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</si>
  <si>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</si>
  <si>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</si>
  <si>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</si>
  <si>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</si>
  <si>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</si>
  <si>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</si>
  <si>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</si>
  <si>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</si>
  <si>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</si>
  <si>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</si>
  <si>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</si>
  <si>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</si>
  <si>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</si>
  <si>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</si>
  <si>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</si>
  <si>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</si>
  <si>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</si>
  <si>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</si>
  <si>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</si>
  <si>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</si>
  <si>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</si>
  <si>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</si>
  <si>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</si>
  <si>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</si>
  <si>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</si>
  <si>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</si>
  <si>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</si>
  <si>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</si>
  <si>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</si>
  <si>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</si>
  <si>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</si>
  <si>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</si>
  <si>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</si>
  <si>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</si>
  <si>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</si>
  <si>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</si>
  <si>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</si>
  <si>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</si>
  <si>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</si>
  <si>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</si>
  <si>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</si>
  <si>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</si>
  <si>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</si>
  <si>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</si>
  <si>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</si>
  <si>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</si>
  <si>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</si>
  <si>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</si>
  <si>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</si>
  <si>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</si>
  <si>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</si>
  <si>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</si>
  <si>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</si>
  <si>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</si>
  <si>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</si>
  <si>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</si>
  <si>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</si>
  <si>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</si>
  <si>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</si>
  <si>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</si>
  <si>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</si>
  <si>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</si>
  <si>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</si>
  <si>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</si>
  <si>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</si>
  <si>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</si>
  <si>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</si>
  <si>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</si>
  <si>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</si>
  <si>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</si>
  <si>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</si>
  <si>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</si>
  <si>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</si>
  <si>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</si>
  <si>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</si>
  <si>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</si>
  <si>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</si>
  <si>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</si>
  <si>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</si>
  <si>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</si>
  <si>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</si>
  <si>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</si>
  <si>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</si>
  <si>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</si>
  <si>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</si>
  <si>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</si>
  <si>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</si>
  <si>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</si>
  <si>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</si>
  <si>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</si>
  <si>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</si>
  <si>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</si>
  <si>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</si>
  <si>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</si>
  <si>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</si>
  <si>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</si>
  <si>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</si>
  <si>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</si>
  <si>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</si>
  <si>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</si>
  <si>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</si>
  <si>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</si>
  <si>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</si>
  <si>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</si>
  <si>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</si>
  <si>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</si>
  <si>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</si>
  <si>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</si>
  <si>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</si>
  <si>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</si>
  <si>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</si>
  <si>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</si>
  <si>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</si>
  <si>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</si>
  <si>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</si>
  <si>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</si>
  <si>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</si>
  <si>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</si>
  <si>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</si>
  <si>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</si>
  <si>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</si>
  <si>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</si>
  <si>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</si>
  <si>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</si>
  <si>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</si>
  <si>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</si>
  <si>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</si>
  <si>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</si>
  <si>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</si>
  <si>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</si>
  <si>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</si>
  <si>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</si>
  <si>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</si>
  <si>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</si>
  <si>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</si>
  <si>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</si>
  <si>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</si>
  <si>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</si>
  <si>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</si>
  <si>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</si>
  <si>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</si>
  <si>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</si>
  <si>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</si>
  <si>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</si>
  <si>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</si>
  <si>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</si>
  <si>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</si>
  <si>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</si>
  <si>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</si>
  <si>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</si>
  <si>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</si>
  <si>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</si>
  <si>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</si>
  <si>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</si>
  <si>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</si>
  <si>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</si>
  <si>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</si>
  <si>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</si>
  <si>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</si>
  <si>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</si>
  <si>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</si>
  <si>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</si>
  <si>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</si>
  <si>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</si>
  <si>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</si>
  <si>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</si>
  <si>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</si>
  <si>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</si>
  <si>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</si>
  <si>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</si>
  <si>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</si>
  <si>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</si>
  <si>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</si>
  <si>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</si>
  <si>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</si>
  <si>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</si>
  <si>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</si>
  <si>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</si>
  <si>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</si>
  <si>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</si>
  <si>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</si>
  <si>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</si>
  <si>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</si>
  <si>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</si>
  <si>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</si>
  <si>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</si>
  <si>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</si>
  <si>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</si>
  <si>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</si>
  <si>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</si>
  <si>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</si>
  <si>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</si>
  <si>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</si>
  <si>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</si>
  <si>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</si>
  <si>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</si>
  <si>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</si>
  <si>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</si>
  <si>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</si>
  <si>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</si>
  <si>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</si>
  <si>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</si>
  <si>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</si>
  <si>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</si>
  <si>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</si>
  <si>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</si>
  <si>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</si>
  <si>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</si>
  <si>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</si>
  <si>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</si>
  <si>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</si>
  <si>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</si>
  <si>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</si>
  <si>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</si>
  <si>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</si>
  <si>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</si>
  <si>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</si>
  <si>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</si>
  <si>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</si>
  <si>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</si>
  <si>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</si>
  <si>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</si>
  <si>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</si>
  <si>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</si>
  <si>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</si>
  <si>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</si>
  <si>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</si>
  <si>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</si>
  <si>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</si>
  <si>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</si>
  <si>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</si>
  <si>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</si>
  <si>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</si>
  <si>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</si>
  <si>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</si>
  <si>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</si>
  <si>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</si>
  <si>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</si>
  <si>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</si>
  <si>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</si>
  <si>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</si>
  <si>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</si>
  <si>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</si>
  <si>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</si>
  <si>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</si>
  <si>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</si>
  <si>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</si>
  <si>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</si>
  <si>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</si>
  <si>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</si>
  <si>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</si>
  <si>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</si>
  <si>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</si>
  <si>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</si>
  <si>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</si>
  <si>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</si>
  <si>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</si>
  <si>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</si>
  <si>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</si>
  <si>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</si>
  <si>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</si>
  <si>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</si>
  <si>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</si>
  <si>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</si>
  <si>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</si>
  <si>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</si>
  <si>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</si>
  <si>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</si>
  <si>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</si>
  <si>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</si>
  <si>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</si>
  <si>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</si>
  <si>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</si>
  <si>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</si>
  <si>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</si>
  <si>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</si>
  <si>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</si>
  <si>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</si>
  <si>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</si>
  <si>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</si>
  <si>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</si>
  <si>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</si>
  <si>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</si>
  <si>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</si>
  <si>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</si>
  <si>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</si>
  <si>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</si>
  <si>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</si>
  <si>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</si>
  <si>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</si>
  <si>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</si>
  <si>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</si>
  <si>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</si>
  <si>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</si>
  <si>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</si>
  <si>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</si>
  <si>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</si>
  <si>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</si>
  <si>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</si>
  <si>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</si>
  <si>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</si>
  <si>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</si>
  <si>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</si>
  <si>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</si>
  <si>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</si>
  <si>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</si>
  <si>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</si>
  <si>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</si>
  <si>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</si>
  <si>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</si>
  <si>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</si>
  <si>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</si>
  <si>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</si>
  <si>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</si>
  <si>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</si>
  <si>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</si>
  <si>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</si>
  <si>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</si>
  <si>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</si>
  <si>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</si>
  <si>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</si>
  <si>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</si>
  <si>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</si>
  <si>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</si>
  <si>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</si>
  <si>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</si>
  <si>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</si>
  <si>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</si>
  <si>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</si>
  <si>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</si>
  <si>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</si>
  <si>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</si>
  <si>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</si>
  <si>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</si>
  <si>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</si>
  <si>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</si>
  <si>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</si>
  <si>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</si>
  <si>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</si>
  <si>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</si>
  <si>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</si>
  <si>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</si>
  <si>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</si>
  <si>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</si>
  <si>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</si>
  <si>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</si>
  <si>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</si>
  <si>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</si>
  <si>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</si>
  <si>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</si>
  <si>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</si>
  <si>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</si>
  <si>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</si>
  <si>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</si>
  <si>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</si>
  <si>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</si>
  <si>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</si>
  <si>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</si>
  <si>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</si>
  <si>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</si>
  <si>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</si>
  <si>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</si>
  <si>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</si>
  <si>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</si>
  <si>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</si>
  <si>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</si>
  <si>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</si>
  <si>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</si>
  <si>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</si>
  <si>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</si>
  <si>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</si>
  <si>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</si>
  <si>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</si>
  <si>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</si>
  <si>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</si>
  <si>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</si>
  <si>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</si>
  <si>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</si>
  <si>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</si>
  <si>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</si>
  <si>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</si>
  <si>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</si>
  <si>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</si>
  <si>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</si>
  <si>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</si>
  <si>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</si>
  <si>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</si>
  <si>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</si>
  <si>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</si>
  <si>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</si>
  <si>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</si>
  <si>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</si>
  <si>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</si>
  <si>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</si>
  <si>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</si>
  <si>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</si>
  <si>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</si>
  <si>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</si>
  <si>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</si>
  <si>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</si>
  <si>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</si>
  <si>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</si>
  <si>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</si>
  <si>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</si>
  <si>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</si>
  <si>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</si>
  <si>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</si>
  <si>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</si>
  <si>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</si>
  <si>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</si>
  <si>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</si>
  <si>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</si>
  <si>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</si>
  <si>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</si>
  <si>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</si>
  <si>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</si>
  <si>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</si>
  <si>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</si>
  <si>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</si>
  <si>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</si>
  <si>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</si>
  <si>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</si>
  <si>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</si>
  <si>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</si>
  <si>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</si>
  <si>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</si>
  <si>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</si>
  <si>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</si>
  <si>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</si>
  <si>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</si>
  <si>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</si>
  <si>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</si>
  <si>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</si>
  <si>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</si>
  <si>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</si>
  <si>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</si>
  <si>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</si>
  <si>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</si>
  <si>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</si>
  <si>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</si>
  <si>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</si>
  <si>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</si>
  <si>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</si>
  <si>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</si>
  <si>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</si>
  <si>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</si>
  <si>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</si>
  <si>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</si>
  <si>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</si>
  <si>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</si>
  <si>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</si>
  <si>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</si>
  <si>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</si>
  <si>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</si>
  <si>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</si>
  <si>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</si>
  <si>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</si>
  <si>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</si>
  <si>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</si>
  <si>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</si>
  <si>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</si>
  <si>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</si>
  <si>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</si>
  <si>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</si>
  <si>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</si>
  <si>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</si>
  <si>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</si>
  <si>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</si>
  <si>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</si>
  <si>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</si>
  <si>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</si>
  <si>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</si>
  <si>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</si>
  <si>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</si>
  <si>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</si>
  <si>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</si>
  <si>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</si>
  <si>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</si>
  <si>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</si>
  <si>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</si>
  <si>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</si>
  <si>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</si>
  <si>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</si>
  <si>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</si>
  <si>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</si>
  <si>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</si>
  <si>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</si>
  <si>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</si>
  <si>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</si>
  <si>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</si>
  <si>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</si>
  <si>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</si>
  <si>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</si>
  <si>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</si>
  <si>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</si>
  <si>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</si>
  <si>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</si>
  <si>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</si>
  <si>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</si>
  <si>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</si>
  <si>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</si>
  <si>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</si>
  <si>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</si>
  <si>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</si>
  <si>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</si>
  <si>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</si>
  <si>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</si>
  <si>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</si>
  <si>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</si>
  <si>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</si>
  <si>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</si>
  <si>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</si>
  <si>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</si>
  <si>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</si>
  <si>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</si>
  <si>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</si>
  <si>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</si>
  <si>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</si>
  <si>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</si>
  <si>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</si>
  <si>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</si>
  <si>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</si>
  <si>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</si>
  <si>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</si>
  <si>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</si>
  <si>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</si>
  <si>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</si>
  <si>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</si>
  <si>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</si>
  <si>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</si>
  <si>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</si>
  <si>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</si>
  <si>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</si>
  <si>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</si>
  <si>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</si>
  <si>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</si>
  <si>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</si>
  <si>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</si>
  <si>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</si>
  <si>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</si>
  <si>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</si>
  <si>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</si>
  <si>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</si>
  <si>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</si>
  <si>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</si>
  <si>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</si>
  <si>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</si>
  <si>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</si>
  <si>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</si>
  <si>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</si>
  <si>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</si>
  <si>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</si>
  <si>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</si>
  <si>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</si>
  <si>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</si>
  <si>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</si>
  <si>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</si>
  <si>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</si>
  <si>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</si>
  <si>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</si>
  <si>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</si>
  <si>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</si>
  <si>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</si>
  <si>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</si>
  <si>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</si>
  <si>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</si>
  <si>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</si>
  <si>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</si>
  <si>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</si>
  <si>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</si>
  <si>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</si>
  <si>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</si>
  <si>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</si>
  <si>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</si>
  <si>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</si>
  <si>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</si>
  <si>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</si>
  <si>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</si>
  <si>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</si>
  <si>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</si>
  <si>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</si>
  <si>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</si>
  <si>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</si>
  <si>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</si>
  <si>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</si>
  <si>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</si>
  <si>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</si>
  <si>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</si>
  <si>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</si>
  <si>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</si>
  <si>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</si>
  <si>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</si>
  <si>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</si>
  <si>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</si>
  <si>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</si>
  <si>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</si>
  <si>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</si>
  <si>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</si>
  <si>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</si>
  <si>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</si>
  <si>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</si>
  <si>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</si>
  <si>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</si>
  <si>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</si>
  <si>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</si>
  <si>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</si>
  <si>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</si>
  <si>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</si>
  <si>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</si>
  <si>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</si>
  <si>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</si>
  <si>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</si>
  <si>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</si>
  <si>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</si>
  <si>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</si>
  <si>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</si>
  <si>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</si>
  <si>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</si>
  <si>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</si>
  <si>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</si>
  <si>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</si>
  <si>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</si>
  <si>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</si>
  <si>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</si>
  <si>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</si>
  <si>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</si>
  <si>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</si>
  <si>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</si>
  <si>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</si>
  <si>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</si>
  <si>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</si>
  <si>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</si>
  <si>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</si>
  <si>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</si>
  <si>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</si>
  <si>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</si>
  <si>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</si>
  <si>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</si>
  <si>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</si>
  <si>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</si>
  <si>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</si>
  <si>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</si>
  <si>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</si>
  <si>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</si>
  <si>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</si>
  <si>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</si>
  <si>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</si>
  <si>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</si>
  <si>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</si>
  <si>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</si>
  <si>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</si>
  <si>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</si>
  <si>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</si>
  <si>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</si>
  <si>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</si>
  <si>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</si>
  <si>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</si>
  <si>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</si>
  <si>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</si>
  <si>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</si>
  <si>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</si>
  <si>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</si>
  <si>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</si>
  <si>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</si>
  <si>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</si>
  <si>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</si>
  <si>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</si>
  <si>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</si>
  <si>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</si>
  <si>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</si>
  <si>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</si>
  <si>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</si>
  <si>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</si>
  <si>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</si>
  <si>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</si>
  <si>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</si>
  <si>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</si>
  <si>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</si>
  <si>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</si>
  <si>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</si>
  <si>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</si>
  <si>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</si>
  <si>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</si>
  <si>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</si>
  <si>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</si>
  <si>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</si>
  <si>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</si>
  <si>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</si>
  <si>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</si>
  <si>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</si>
  <si>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</si>
  <si>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</si>
  <si>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</si>
  <si>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</si>
  <si>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</si>
  <si>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</si>
  <si>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</si>
  <si>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</si>
  <si>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</si>
  <si>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</si>
  <si>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</si>
  <si>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</si>
  <si>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</si>
  <si>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</si>
  <si>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</si>
  <si>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</si>
  <si>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</si>
  <si>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</si>
  <si>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</si>
  <si>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</si>
  <si>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</si>
  <si>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</si>
  <si>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</si>
  <si>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</si>
  <si>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</si>
  <si>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</si>
  <si>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</si>
  <si>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</si>
  <si>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</si>
  <si>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</si>
  <si>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</si>
  <si>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</si>
  <si>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</si>
  <si>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</si>
  <si>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</si>
  <si>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</si>
  <si>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</si>
  <si>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</si>
  <si>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</si>
  <si>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</si>
  <si>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</si>
  <si>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</si>
  <si>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</si>
  <si>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</si>
  <si>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</si>
  <si>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</si>
  <si>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</si>
  <si>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</si>
  <si>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</si>
  <si>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</si>
  <si>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</si>
  <si>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</si>
  <si>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</si>
  <si>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</si>
  <si>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</si>
  <si>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</si>
  <si>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</si>
  <si>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</si>
  <si>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</si>
  <si>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</si>
  <si>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</si>
  <si>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</si>
  <si>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</si>
  <si>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</si>
  <si>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</si>
  <si>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</si>
  <si>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</si>
  <si>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</si>
  <si>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</si>
  <si>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</si>
  <si>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</si>
  <si>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</si>
  <si>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</si>
  <si>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</si>
  <si>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</si>
  <si>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</si>
  <si>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</si>
  <si>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</si>
  <si>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</si>
  <si>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</si>
  <si>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</si>
  <si>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</si>
  <si>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</si>
  <si>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</si>
  <si>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</si>
  <si>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</si>
  <si>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</si>
  <si>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</si>
  <si>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</si>
  <si>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</si>
  <si>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</si>
  <si>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</si>
  <si>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</si>
  <si>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</si>
  <si>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</si>
  <si>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</si>
  <si>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</si>
  <si>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</si>
  <si>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</si>
  <si>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</si>
  <si>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</si>
  <si>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</si>
  <si>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</si>
  <si>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</si>
  <si>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</si>
  <si>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</si>
  <si>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</si>
  <si>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</si>
  <si>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</si>
  <si>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</si>
  <si>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</si>
  <si>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</si>
  <si>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</si>
  <si>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</si>
  <si>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</si>
  <si>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</si>
  <si>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</si>
  <si>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</si>
  <si>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</si>
  <si>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</si>
  <si>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</si>
  <si>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</si>
  <si>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</si>
  <si>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</si>
  <si>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</si>
  <si>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</si>
  <si>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</si>
  <si>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</si>
  <si>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</si>
  <si>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</si>
  <si>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</si>
  <si>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</si>
  <si>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</si>
  <si>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</si>
  <si>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</si>
  <si>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</si>
  <si>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</si>
  <si>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</si>
  <si>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</si>
  <si>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</si>
  <si>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</si>
  <si>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</si>
  <si>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</si>
  <si>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</si>
  <si>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</si>
  <si>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</si>
  <si>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</si>
  <si>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</si>
  <si>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</si>
  <si>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</si>
  <si>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</si>
  <si>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</si>
  <si>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</si>
  <si>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</si>
  <si>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</si>
  <si>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</si>
  <si>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</si>
  <si>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</si>
  <si>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</si>
  <si>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</si>
  <si>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</si>
  <si>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</si>
  <si>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</si>
  <si>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</si>
  <si>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</si>
  <si>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</si>
  <si>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</si>
  <si>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</si>
  <si>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</si>
  <si>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</si>
  <si>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</si>
  <si>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</si>
  <si>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</si>
  <si>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</si>
  <si>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</si>
  <si>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</si>
  <si>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</si>
  <si>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</si>
  <si>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</si>
  <si>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</si>
  <si>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</si>
  <si>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</si>
  <si>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</si>
  <si>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</si>
  <si>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</si>
  <si>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</si>
  <si>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</si>
  <si>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</si>
  <si>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</si>
  <si>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</si>
  <si>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</si>
  <si>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</si>
  <si>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</si>
  <si>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</si>
  <si>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</si>
  <si>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</si>
  <si>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</si>
  <si>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</si>
  <si>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</si>
  <si>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</si>
  <si>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</si>
  <si>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</si>
  <si>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</si>
  <si>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</si>
  <si>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</si>
  <si>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</si>
  <si>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</si>
  <si>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</si>
  <si>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</si>
  <si>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</si>
  <si>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</si>
  <si>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</si>
  <si>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</si>
  <si>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</si>
  <si>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</si>
  <si>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</si>
  <si>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</si>
  <si>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</si>
  <si>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</si>
  <si>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</si>
  <si>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</si>
  <si>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</si>
  <si>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</si>
  <si>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</si>
  <si>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</si>
  <si>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</si>
  <si>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</si>
  <si>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</si>
  <si>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</si>
  <si>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</si>
  <si>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</si>
  <si>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</si>
  <si>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</si>
  <si>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</si>
  <si>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</si>
  <si>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</si>
  <si>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</si>
  <si>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</si>
  <si>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</si>
  <si>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</si>
  <si>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</si>
  <si>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</si>
  <si>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</si>
  <si>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</si>
  <si>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</si>
  <si>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</si>
  <si>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</si>
  <si>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</si>
  <si>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</si>
  <si>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</si>
  <si>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</si>
  <si>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</si>
  <si>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</si>
  <si>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</si>
  <si>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</si>
  <si>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</si>
  <si>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</si>
  <si>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</si>
  <si>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</si>
  <si>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</si>
  <si>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</si>
  <si>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</si>
  <si>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</si>
  <si>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</si>
  <si>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</si>
  <si>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</si>
  <si>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</si>
  <si>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</si>
  <si>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</si>
  <si>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</si>
  <si>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</si>
  <si>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</si>
  <si>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</si>
  <si>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</si>
  <si>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</si>
  <si>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</si>
  <si>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</si>
  <si>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</si>
  <si>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</si>
  <si>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</si>
  <si>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</si>
  <si>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</si>
  <si>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</si>
  <si>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</si>
  <si>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</si>
  <si>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</si>
  <si>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</si>
  <si>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</si>
  <si>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</si>
  <si>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</si>
  <si>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</si>
  <si>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</si>
  <si>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</si>
  <si>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</si>
  <si>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</si>
  <si>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</si>
  <si>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</si>
  <si>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</si>
  <si>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</si>
  <si>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</si>
  <si>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</si>
  <si>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</si>
  <si>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</si>
  <si>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</si>
  <si>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</si>
  <si>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</si>
  <si>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</si>
  <si>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</si>
  <si>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</si>
  <si>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</si>
  <si>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</si>
  <si>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</si>
  <si>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</si>
  <si>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</si>
  <si>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</si>
  <si>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</si>
  <si>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</si>
  <si>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</si>
  <si>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</si>
  <si>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</si>
  <si>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</si>
  <si>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</si>
  <si>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</si>
  <si>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</si>
  <si>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</si>
  <si>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</si>
  <si>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</si>
  <si>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</si>
  <si>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</si>
  <si>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</si>
  <si>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</si>
  <si>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</si>
  <si>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</si>
  <si>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</si>
  <si>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</si>
  <si>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</si>
  <si>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</si>
  <si>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</si>
  <si>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</si>
  <si>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</si>
  <si>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</si>
  <si>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</si>
  <si>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</si>
  <si>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</si>
  <si>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</si>
  <si>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</si>
  <si>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</si>
  <si>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</si>
  <si>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</si>
  <si>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</si>
  <si>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</si>
  <si>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</si>
  <si>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</si>
  <si>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</si>
  <si>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</si>
  <si>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</si>
  <si>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</si>
  <si>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</si>
  <si>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</si>
  <si>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</si>
  <si>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</si>
  <si>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</si>
  <si>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</si>
  <si>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</si>
  <si>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</si>
  <si>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</si>
  <si>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</si>
  <si>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</si>
  <si>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</si>
  <si>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</si>
  <si>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</si>
  <si>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</si>
  <si>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</si>
  <si>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</si>
  <si>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</si>
  <si>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</si>
  <si>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</si>
  <si>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</si>
  <si>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</si>
  <si>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</si>
  <si>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</si>
  <si>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</si>
  <si>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</si>
  <si>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</si>
  <si>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</si>
  <si>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</si>
  <si>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</si>
  <si>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</si>
  <si>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</si>
  <si>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</si>
  <si>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</si>
  <si>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</si>
  <si>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</si>
  <si>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</si>
  <si>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</si>
  <si>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</si>
  <si>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</si>
  <si>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</si>
  <si>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</si>
  <si>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</si>
  <si>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</si>
  <si>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</si>
  <si>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</si>
  <si>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</si>
  <si>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</si>
  <si>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</si>
  <si>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</si>
  <si>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</si>
  <si>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</si>
  <si>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</si>
  <si>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</si>
  <si>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</si>
  <si>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</si>
  <si>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</si>
  <si>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</si>
  <si>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</si>
  <si>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</si>
  <si>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</si>
  <si>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</si>
  <si>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</si>
  <si>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</si>
  <si>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</si>
  <si>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</si>
  <si>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</si>
  <si>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</si>
  <si>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</si>
  <si>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</si>
  <si>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</si>
  <si>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</si>
  <si>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</si>
  <si>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</si>
  <si>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</si>
  <si>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</si>
  <si>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</si>
  <si>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</si>
  <si>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</si>
  <si>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</si>
  <si>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</si>
  <si>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</si>
  <si>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</si>
  <si>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</si>
  <si>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</si>
  <si>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</si>
  <si>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</si>
  <si>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</si>
  <si>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</si>
  <si>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</si>
  <si>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</si>
  <si>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</si>
  <si>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</si>
  <si>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</si>
  <si>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</si>
  <si>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</si>
  <si>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</si>
  <si>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</si>
  <si>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</si>
  <si>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</si>
  <si>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</si>
  <si>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</si>
  <si>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</si>
  <si>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</si>
  <si>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</si>
  <si>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</si>
  <si>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</si>
  <si>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</si>
  <si>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</si>
  <si>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</si>
  <si>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</si>
  <si>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</si>
  <si>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</si>
  <si>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</si>
  <si>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</si>
  <si>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</si>
  <si>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</si>
  <si>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</si>
  <si>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</si>
  <si>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</si>
  <si>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</si>
  <si>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</si>
  <si>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</si>
  <si>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</si>
  <si>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</si>
  <si>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</si>
  <si>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</si>
  <si>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</si>
  <si>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</si>
  <si>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</si>
  <si>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</si>
  <si>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</si>
  <si>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</si>
  <si>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</si>
  <si>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</si>
  <si>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</si>
  <si>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</si>
  <si>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</si>
  <si>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</si>
  <si>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</si>
  <si>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</si>
  <si>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</si>
  <si>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</si>
  <si>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</si>
  <si>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</si>
  <si>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</si>
  <si>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</si>
  <si>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</si>
  <si>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</si>
  <si>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</si>
  <si>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</si>
  <si>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</si>
  <si>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</si>
  <si>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</si>
  <si>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</si>
  <si>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</si>
  <si>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</si>
  <si>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</si>
  <si>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</si>
  <si>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</si>
  <si>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</si>
  <si>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</si>
  <si>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</si>
  <si>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</si>
  <si>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</si>
  <si>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</si>
  <si>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</si>
  <si>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</si>
  <si>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</si>
  <si>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</si>
  <si>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</si>
  <si>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</si>
  <si>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</si>
  <si>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</si>
  <si>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</si>
  <si>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</si>
  <si>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</si>
  <si>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</si>
  <si>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</si>
  <si>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</si>
  <si>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</si>
  <si>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</si>
  <si>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</si>
  <si>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</si>
  <si>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</si>
  <si>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</si>
  <si>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</si>
  <si>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</si>
  <si>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</si>
  <si>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</si>
  <si>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</si>
  <si>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</si>
  <si>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</si>
  <si>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</si>
  <si>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</si>
  <si>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</si>
  <si>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</si>
  <si>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</si>
  <si>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</si>
  <si>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</si>
  <si>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</si>
  <si>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</si>
  <si>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</si>
  <si>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</si>
  <si>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</si>
  <si>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</si>
  <si>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</si>
  <si>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</si>
  <si>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</si>
  <si>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</si>
  <si>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</si>
  <si>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</si>
  <si>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</si>
  <si>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</si>
  <si>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</si>
  <si>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</si>
  <si>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</si>
  <si>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</si>
  <si>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</si>
  <si>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</si>
  <si>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</si>
  <si>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</si>
  <si>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</si>
  <si>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</si>
  <si>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</si>
  <si>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</si>
  <si>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</si>
  <si>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</si>
  <si>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</si>
  <si>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</si>
  <si>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</si>
  <si>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</si>
  <si>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</si>
  <si>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</si>
  <si>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</si>
  <si>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</si>
  <si>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</si>
  <si>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</si>
  <si>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</si>
  <si>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</si>
  <si>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</si>
  <si>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</si>
  <si>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</si>
  <si>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</si>
  <si>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</si>
  <si>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</si>
  <si>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</si>
  <si>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</si>
  <si>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</si>
  <si>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</si>
  <si>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</si>
  <si>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</si>
  <si>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</si>
  <si>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</si>
  <si>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</si>
  <si>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</si>
  <si>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</si>
  <si>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</si>
  <si>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</si>
  <si>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</si>
  <si>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</si>
  <si>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</si>
  <si>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</si>
  <si>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</si>
  <si>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</si>
  <si>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</si>
  <si>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</si>
  <si>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</si>
  <si>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</si>
  <si>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</si>
  <si>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</si>
  <si>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</si>
  <si>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</si>
  <si>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</si>
  <si>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</si>
  <si>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</si>
  <si>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</si>
  <si>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</si>
  <si>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</si>
  <si>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</si>
  <si>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</si>
  <si>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</si>
  <si>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</si>
  <si>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</si>
  <si>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</si>
  <si>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</si>
  <si>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</si>
  <si>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</si>
  <si>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</si>
  <si>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</si>
  <si>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</si>
  <si>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</si>
  <si>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</si>
  <si>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</si>
  <si>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</si>
  <si>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</si>
  <si>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</si>
  <si>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</si>
  <si>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</si>
  <si>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</si>
  <si>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</si>
  <si>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</si>
  <si>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</si>
  <si>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</si>
  <si>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</si>
  <si>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</si>
  <si>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</si>
  <si>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</si>
  <si>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</si>
  <si>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</si>
  <si>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</si>
  <si>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</si>
  <si>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</si>
  <si>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</si>
  <si>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</si>
  <si>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</si>
  <si>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</si>
  <si>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</si>
  <si>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</si>
  <si>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</si>
  <si>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</si>
  <si>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</si>
  <si>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</si>
  <si>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</si>
  <si>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</si>
  <si>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</si>
  <si>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</si>
  <si>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</si>
  <si>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</si>
  <si>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</si>
  <si>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</si>
  <si>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</si>
  <si>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</si>
  <si>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</si>
  <si>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</si>
  <si>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</si>
  <si>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</si>
  <si>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</si>
  <si>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</si>
  <si>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</si>
  <si>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</si>
  <si>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</si>
  <si>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</si>
  <si>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</si>
  <si>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</si>
  <si>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</si>
  <si>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</si>
  <si>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</si>
  <si>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</si>
  <si>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</si>
  <si>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</si>
  <si>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</si>
  <si>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</si>
  <si>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</si>
  <si>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</si>
  <si>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</si>
  <si>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</si>
  <si>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</si>
  <si>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</si>
  <si>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</si>
  <si>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</si>
  <si>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</si>
  <si>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</si>
  <si>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</si>
  <si>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</si>
  <si>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</si>
  <si>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</si>
  <si>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</si>
  <si>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</si>
  <si>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</si>
  <si>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</si>
  <si>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</si>
  <si>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</si>
  <si>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</si>
  <si>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</si>
  <si>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</si>
  <si>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</si>
  <si>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</si>
  <si>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</si>
  <si>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</si>
  <si>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</si>
  <si>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</si>
  <si>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</si>
  <si>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</si>
  <si>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</si>
  <si>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</si>
  <si>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</si>
  <si>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</si>
  <si>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</si>
  <si>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</si>
  <si>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</si>
  <si>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</si>
  <si>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</si>
  <si>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</si>
  <si>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</si>
  <si>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</si>
  <si>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</si>
  <si>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</si>
  <si>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</si>
  <si>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</si>
  <si>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</si>
  <si>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</si>
  <si>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</si>
  <si>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</si>
  <si>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</si>
  <si>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</si>
  <si>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</si>
  <si>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</si>
  <si>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</si>
  <si>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</si>
  <si>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</si>
  <si>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</si>
  <si>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</si>
  <si>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</si>
  <si>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</si>
  <si>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</si>
  <si>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</si>
  <si>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</si>
  <si>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</si>
  <si>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</si>
  <si>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</si>
  <si>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</si>
  <si>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</si>
  <si>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</si>
  <si>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</si>
  <si>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</si>
  <si>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</si>
  <si>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</si>
  <si>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</si>
  <si>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</si>
  <si>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</si>
  <si>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</si>
  <si>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</si>
  <si>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</si>
  <si>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</si>
  <si>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</si>
  <si>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</si>
  <si>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</si>
  <si>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</si>
  <si>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</si>
  <si>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</si>
  <si>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</si>
  <si>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</si>
  <si>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</si>
  <si>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</si>
  <si>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</si>
  <si>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</si>
  <si>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</si>
  <si>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</si>
  <si>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</si>
  <si>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</si>
  <si>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</si>
  <si>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</si>
  <si>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</si>
  <si>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</si>
  <si>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</si>
  <si>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</si>
  <si>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</si>
  <si>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</si>
  <si>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</si>
  <si>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</si>
  <si>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</si>
  <si>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</si>
  <si>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</si>
  <si>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</si>
  <si>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</si>
  <si>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</si>
  <si>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</si>
  <si>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</si>
  <si>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</si>
  <si>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</si>
  <si>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</si>
  <si>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</si>
  <si>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</si>
  <si>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</si>
  <si>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</si>
  <si>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</si>
  <si>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</si>
  <si>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</si>
  <si>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</si>
  <si>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</si>
  <si>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</si>
  <si>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</si>
  <si>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</si>
  <si>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</si>
  <si>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</si>
  <si>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</si>
  <si>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</si>
  <si>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</si>
  <si>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</si>
  <si>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</si>
  <si>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</si>
  <si>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</si>
  <si>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</si>
  <si>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</si>
  <si>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</si>
  <si>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</si>
  <si>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</si>
  <si>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</si>
  <si>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</si>
  <si>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</si>
  <si>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</si>
  <si>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</si>
  <si>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</si>
  <si>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</si>
  <si>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</si>
  <si>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</si>
  <si>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</si>
  <si>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</si>
  <si>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</si>
  <si>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</si>
  <si>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</si>
  <si>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</si>
  <si>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</si>
  <si>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</si>
  <si>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</si>
  <si>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</si>
  <si>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</si>
  <si>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</si>
  <si>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</si>
  <si>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</si>
  <si>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</si>
  <si>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</si>
  <si>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</si>
  <si>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</si>
  <si>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</si>
  <si>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</si>
  <si>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</si>
  <si>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</si>
  <si>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</si>
  <si>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</si>
  <si>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</si>
  <si>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</si>
  <si>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</si>
  <si>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</si>
  <si>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</si>
  <si>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</si>
  <si>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</si>
  <si>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</si>
  <si>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</si>
  <si>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</si>
  <si>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</si>
  <si>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</si>
  <si>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</si>
  <si>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</si>
  <si>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</si>
  <si>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</si>
  <si>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</si>
  <si>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</si>
  <si>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</si>
  <si>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</si>
  <si>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</si>
  <si>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</si>
  <si>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</si>
  <si>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</si>
  <si>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</si>
  <si>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</si>
  <si>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</si>
  <si>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</si>
  <si>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</si>
  <si>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</si>
  <si>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</si>
  <si>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</si>
  <si>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</si>
  <si>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</si>
  <si>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</si>
  <si>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</si>
  <si>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</si>
  <si>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</si>
  <si>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</si>
  <si>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</si>
  <si>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</si>
  <si>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</si>
  <si>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</si>
  <si>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</si>
  <si>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</si>
  <si>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</si>
  <si>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</si>
  <si>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</si>
  <si>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</si>
  <si>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</si>
  <si>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</si>
  <si>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</si>
  <si>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</si>
  <si>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</si>
  <si>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</si>
  <si>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</si>
  <si>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</si>
  <si>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</si>
  <si>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</si>
  <si>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</si>
  <si>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</si>
  <si>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</si>
  <si>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</si>
  <si>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</si>
  <si>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</si>
  <si>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</si>
  <si>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</si>
  <si>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</si>
  <si>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</si>
  <si>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</si>
  <si>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</si>
  <si>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</si>
  <si>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</si>
  <si>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</si>
  <si>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</si>
  <si>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</si>
  <si>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</si>
  <si>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</si>
  <si>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</si>
  <si>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</si>
  <si>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</si>
  <si>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</si>
  <si>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</si>
  <si>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</si>
  <si>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</si>
  <si>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</si>
  <si>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</si>
  <si>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</si>
  <si>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</si>
  <si>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</si>
  <si>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</si>
  <si>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</si>
  <si>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</si>
  <si>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</si>
  <si>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</si>
  <si>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</si>
  <si>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</si>
  <si>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</si>
  <si>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</si>
  <si>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</si>
  <si>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</si>
  <si>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</si>
  <si>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</si>
  <si>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</si>
  <si>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</si>
  <si>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</si>
  <si>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</si>
  <si>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</si>
  <si>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</si>
  <si>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</si>
  <si>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</si>
  <si>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</si>
  <si>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</si>
  <si>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</si>
  <si>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</si>
  <si>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</si>
  <si>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</si>
  <si>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</si>
  <si>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</si>
  <si>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</si>
  <si>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</si>
  <si>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</si>
  <si>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</si>
  <si>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</si>
  <si>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</si>
  <si>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</si>
  <si>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</si>
  <si>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</si>
  <si>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</si>
  <si>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</si>
  <si>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</si>
  <si>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</si>
  <si>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</si>
  <si>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</si>
  <si>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</si>
  <si>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</si>
  <si>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</si>
  <si>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</si>
  <si>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</si>
  <si>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</si>
  <si>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</si>
  <si>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</si>
  <si>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</si>
  <si>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</si>
  <si>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</si>
  <si>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</si>
  <si>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</si>
  <si>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</si>
  <si>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</si>
  <si>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</si>
  <si>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</si>
  <si>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</si>
  <si>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</si>
  <si>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</si>
  <si>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</si>
  <si>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</si>
  <si>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</si>
  <si>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</si>
  <si>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</si>
  <si>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</si>
  <si>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</si>
  <si>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</si>
  <si>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</si>
  <si>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</si>
  <si>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</si>
  <si>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</si>
  <si>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</si>
  <si>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</si>
  <si>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</si>
  <si>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</si>
  <si>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</si>
  <si>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</si>
  <si>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</si>
  <si>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</si>
  <si>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</si>
  <si>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</si>
  <si>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</si>
  <si>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</si>
  <si>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</si>
  <si>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</si>
  <si>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</si>
  <si>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</si>
  <si>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</si>
  <si>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</si>
  <si>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</si>
  <si>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</si>
  <si>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</si>
  <si>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</si>
  <si>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</si>
  <si>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</si>
  <si>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</si>
  <si>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</si>
  <si>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</si>
  <si>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</si>
  <si>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</si>
  <si>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</si>
  <si>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</si>
  <si>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</si>
  <si>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</si>
  <si>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</si>
  <si>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</si>
  <si>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</si>
  <si>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</si>
  <si>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</si>
  <si>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</si>
  <si>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</si>
  <si>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</si>
  <si>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</si>
  <si>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</si>
  <si>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</si>
  <si>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</si>
  <si>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</si>
  <si>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</si>
  <si>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</si>
  <si>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</si>
  <si>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</si>
  <si>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</si>
  <si>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</si>
  <si>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</si>
  <si>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</si>
  <si>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</si>
  <si>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</si>
  <si>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</si>
  <si>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</si>
  <si>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</si>
  <si>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</si>
  <si>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</si>
  <si>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</si>
  <si>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</si>
  <si>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</si>
  <si>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</si>
  <si>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</si>
  <si>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</si>
  <si>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</si>
  <si>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</si>
  <si>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</si>
  <si>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</si>
  <si>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</si>
  <si>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</si>
  <si>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</si>
  <si>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</si>
  <si>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</si>
  <si>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</si>
  <si>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</si>
  <si>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</si>
  <si>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</si>
  <si>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</si>
  <si>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</si>
  <si>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</si>
  <si>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</si>
  <si>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</si>
  <si>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</si>
  <si>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</si>
  <si>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</si>
  <si>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</si>
  <si>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</si>
  <si>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</si>
  <si>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</si>
  <si>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</si>
  <si>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</si>
  <si>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</si>
  <si>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</si>
  <si>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</si>
  <si>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</si>
  <si>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</si>
  <si>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</si>
  <si>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</si>
  <si>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</si>
  <si>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</si>
  <si>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</si>
  <si>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</si>
  <si>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</si>
  <si>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</si>
  <si>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</si>
  <si>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</si>
  <si>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</si>
  <si>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</si>
  <si>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</si>
  <si>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</si>
  <si>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</si>
  <si>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</si>
  <si>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</si>
  <si>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</si>
  <si>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</si>
  <si>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</si>
  <si>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</si>
  <si>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</si>
  <si>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</si>
  <si>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</si>
  <si>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</si>
  <si>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</si>
  <si>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</si>
  <si>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</si>
  <si>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</si>
  <si>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</si>
  <si>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</si>
  <si>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</si>
  <si>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</si>
  <si>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</si>
  <si>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</si>
  <si>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</si>
  <si>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</si>
  <si>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</si>
  <si>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</si>
  <si>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</si>
  <si>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</si>
  <si>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</si>
  <si>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</si>
  <si>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</si>
  <si>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</si>
  <si>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</si>
  <si>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</si>
  <si>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</si>
  <si>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</si>
  <si>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</si>
  <si>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</si>
  <si>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</si>
  <si>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</si>
  <si>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</si>
  <si>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</si>
  <si>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</si>
  <si>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</si>
  <si>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</si>
  <si>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</si>
  <si>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</si>
  <si>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</si>
  <si>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</si>
  <si>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</si>
  <si>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</si>
  <si>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</si>
  <si>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</si>
  <si>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</si>
  <si>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</si>
  <si>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</si>
  <si>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</si>
  <si>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</si>
  <si>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</si>
  <si>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</si>
  <si>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</si>
  <si>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</si>
  <si>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</si>
  <si>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</si>
  <si>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</si>
  <si>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</si>
  <si>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</si>
  <si>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</si>
  <si>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</si>
  <si>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</si>
  <si>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</si>
  <si>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</si>
  <si>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</si>
  <si>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</si>
  <si>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</si>
  <si>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</si>
  <si>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</si>
  <si>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</si>
  <si>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</si>
  <si>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</si>
  <si>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</si>
  <si>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</si>
  <si>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</si>
  <si>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</si>
  <si>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</si>
  <si>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</si>
  <si>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</si>
  <si>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</si>
  <si>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</si>
  <si>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</si>
  <si>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</si>
  <si>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</si>
  <si>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</si>
  <si>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</si>
  <si>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</si>
  <si>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</si>
  <si>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</si>
  <si>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</si>
  <si>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</si>
  <si>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</si>
  <si>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</si>
  <si>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</si>
  <si>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</si>
  <si>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</si>
  <si>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</si>
  <si>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</si>
  <si>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</si>
  <si>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</si>
  <si>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</si>
  <si>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</si>
  <si>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</si>
  <si>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</si>
  <si>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</si>
  <si>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</si>
  <si>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</si>
  <si>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</si>
  <si>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</si>
  <si>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</si>
  <si>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</si>
  <si>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</si>
  <si>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</si>
  <si>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</si>
  <si>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</si>
  <si>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</si>
  <si>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</si>
  <si>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</si>
  <si>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</si>
  <si>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</si>
  <si>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</si>
  <si>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</si>
  <si>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</si>
  <si>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</si>
  <si>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</si>
  <si>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</si>
  <si>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</si>
  <si>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</si>
  <si>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</si>
  <si>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</si>
  <si>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</si>
  <si>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</si>
  <si>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</si>
  <si>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</si>
  <si>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</si>
  <si>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</si>
  <si>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</si>
  <si>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</si>
  <si>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</si>
  <si>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</si>
  <si>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</si>
  <si>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</si>
  <si>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</si>
  <si>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</si>
  <si>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</si>
  <si>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</si>
  <si>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</si>
  <si>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</si>
  <si>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</si>
  <si>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</si>
  <si>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</si>
  <si>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</si>
  <si>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</si>
  <si>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</si>
  <si>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</si>
  <si>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</si>
  <si>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</si>
  <si>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</si>
  <si>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</si>
  <si>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</si>
  <si>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</si>
  <si>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</si>
  <si>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</si>
  <si>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</si>
  <si>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</si>
  <si>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</si>
  <si>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</si>
  <si>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</si>
  <si>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</si>
  <si>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</si>
  <si>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</si>
  <si>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</si>
  <si>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</si>
  <si>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</si>
  <si>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</si>
  <si>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</si>
  <si>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</si>
  <si>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</si>
  <si>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</si>
  <si>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</si>
  <si>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</si>
  <si>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</si>
  <si>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</si>
  <si>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</si>
  <si>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</si>
  <si>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</si>
  <si>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</si>
  <si>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</si>
  <si>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</si>
  <si>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</si>
  <si>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</si>
  <si>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</si>
  <si>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</si>
  <si>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</si>
  <si>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</si>
  <si>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</si>
  <si>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</si>
  <si>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</si>
  <si>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</si>
  <si>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</si>
  <si>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</si>
  <si>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</si>
  <si>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</si>
  <si>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</si>
  <si>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</si>
  <si>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</si>
  <si>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</si>
  <si>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</si>
  <si>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</si>
  <si>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</si>
  <si>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</si>
  <si>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</si>
  <si>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</si>
  <si>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</si>
  <si>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</si>
  <si>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</si>
  <si>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</si>
  <si>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</si>
  <si>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</si>
  <si>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</si>
  <si>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</si>
  <si>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</si>
  <si>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</si>
  <si>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</si>
  <si>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</si>
  <si>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</si>
  <si>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</si>
  <si>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</si>
  <si>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</si>
  <si>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</si>
  <si>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</si>
  <si>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</si>
  <si>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</si>
  <si>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</si>
  <si>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</si>
  <si>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</si>
  <si>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</si>
  <si>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</si>
  <si>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</si>
  <si>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</si>
  <si>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</si>
  <si>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</si>
  <si>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</si>
  <si>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</si>
  <si>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</si>
  <si>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</si>
  <si>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</si>
  <si>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</si>
  <si>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</si>
  <si>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</si>
  <si>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</si>
  <si>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</si>
  <si>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</si>
  <si>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</si>
  <si>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</si>
  <si>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</si>
  <si>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</si>
  <si>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</si>
  <si>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</si>
  <si>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</si>
  <si>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</si>
  <si>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</si>
  <si>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</si>
  <si>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</si>
  <si>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</si>
  <si>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</si>
  <si>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</si>
  <si>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</si>
  <si>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</si>
  <si>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</si>
  <si>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</si>
  <si>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</si>
  <si>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</si>
  <si>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</si>
  <si>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</si>
  <si>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</si>
  <si>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</si>
  <si>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</si>
  <si>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</si>
  <si>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</si>
  <si>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</si>
  <si>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</si>
  <si>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</si>
  <si>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</si>
  <si>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</si>
  <si>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</si>
  <si>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</si>
  <si>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</si>
  <si>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</si>
  <si>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</si>
  <si>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</si>
  <si>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</si>
  <si>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</si>
  <si>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</si>
  <si>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</si>
  <si>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</si>
  <si>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</si>
  <si>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</si>
  <si>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</si>
  <si>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</si>
  <si>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</si>
  <si>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</si>
  <si>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</si>
  <si>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</si>
  <si>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</si>
  <si>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</si>
  <si>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</si>
  <si>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</si>
  <si>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</si>
  <si>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</si>
  <si>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</si>
  <si>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</si>
  <si>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</si>
  <si>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</si>
  <si>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</si>
  <si>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</si>
  <si>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</si>
  <si>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</si>
  <si>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</si>
  <si>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</si>
  <si>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</si>
  <si>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</si>
  <si>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</si>
  <si>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</si>
  <si>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</si>
  <si>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</si>
  <si>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</si>
  <si>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</si>
  <si>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</si>
  <si>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</si>
  <si>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</si>
  <si>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</si>
  <si>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</si>
  <si>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</si>
  <si>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</si>
  <si>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</si>
  <si>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</si>
  <si>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</si>
  <si>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</si>
  <si>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</si>
  <si>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</si>
  <si>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</si>
  <si>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</si>
  <si>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</si>
  <si>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</si>
  <si>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</si>
  <si>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</si>
  <si>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</si>
  <si>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</si>
  <si>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</si>
  <si>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</si>
  <si>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</si>
  <si>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</si>
  <si>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</si>
  <si>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</si>
  <si>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</si>
  <si>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</si>
  <si>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</si>
  <si>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</si>
  <si>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</si>
  <si>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</si>
  <si>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</si>
  <si>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</si>
  <si>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</si>
  <si>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</si>
  <si>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</si>
  <si>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</si>
  <si>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</si>
  <si>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</si>
  <si>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</si>
  <si>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</si>
  <si>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</si>
  <si>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</si>
  <si>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</si>
  <si>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</si>
  <si>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</si>
  <si>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</si>
  <si>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</si>
  <si>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</si>
  <si>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</si>
  <si>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</si>
  <si>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</si>
  <si>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</si>
  <si>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</si>
  <si>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</si>
  <si>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</si>
  <si>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</si>
  <si>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</si>
  <si>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</si>
  <si>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</si>
  <si>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</si>
  <si>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</si>
  <si>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</si>
  <si>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</si>
  <si>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</si>
  <si>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</si>
  <si>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</si>
  <si>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</si>
  <si>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</si>
  <si>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</si>
  <si>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</si>
  <si>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</si>
  <si>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</si>
  <si>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</si>
  <si>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</si>
  <si>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</si>
  <si>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</si>
  <si>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</si>
  <si>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</si>
  <si>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</si>
  <si>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</si>
  <si>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</si>
  <si>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</si>
  <si>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</si>
  <si>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</si>
  <si>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</si>
  <si>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</si>
  <si>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</si>
  <si>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</si>
  <si>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</si>
  <si>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</si>
  <si>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</si>
  <si>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</si>
  <si>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</si>
  <si>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</si>
  <si>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</si>
  <si>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</si>
  <si>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</si>
  <si>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</si>
  <si>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</si>
  <si>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</si>
  <si>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</si>
  <si>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</si>
  <si>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</si>
  <si>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</si>
  <si>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</si>
  <si>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</si>
  <si>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</si>
  <si>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</si>
  <si>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</si>
  <si>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</si>
  <si>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</si>
  <si>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</si>
  <si>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</si>
  <si>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</si>
  <si>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</si>
  <si>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</si>
  <si>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</si>
  <si>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</si>
  <si>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</si>
  <si>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</si>
  <si>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</si>
  <si>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</si>
  <si>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</si>
  <si>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</si>
  <si>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</si>
  <si>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</si>
  <si>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</si>
  <si>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</si>
  <si>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</si>
  <si>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</si>
  <si>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</si>
  <si>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</si>
  <si>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</si>
  <si>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</si>
  <si>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</si>
  <si>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</si>
  <si>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</si>
  <si>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</si>
  <si>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</si>
  <si>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</si>
  <si>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</si>
  <si>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</si>
  <si>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</si>
  <si>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</si>
  <si>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</si>
  <si>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</si>
  <si>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</si>
  <si>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</si>
  <si>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</si>
  <si>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</si>
  <si>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</si>
  <si>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</si>
  <si>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</si>
  <si>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</si>
  <si>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</si>
  <si>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</si>
  <si>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</si>
  <si>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</si>
  <si>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</si>
  <si>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</si>
  <si>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</si>
  <si>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</si>
  <si>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</si>
  <si>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</si>
  <si>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</si>
  <si>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</si>
  <si>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</si>
  <si>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</si>
  <si>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</si>
  <si>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</si>
  <si>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</si>
  <si>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</si>
  <si>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</si>
  <si>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</si>
  <si>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</si>
  <si>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</si>
  <si>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</si>
  <si>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</si>
  <si>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</si>
  <si>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</si>
  <si>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</si>
  <si>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</si>
  <si>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</si>
  <si>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</si>
  <si>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</si>
  <si>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</si>
  <si>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</si>
  <si>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</si>
  <si>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</si>
  <si>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</si>
  <si>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</si>
  <si>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</si>
  <si>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</si>
  <si>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</si>
  <si>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</si>
  <si>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</si>
  <si>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</si>
  <si>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</si>
  <si>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</si>
  <si>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</si>
  <si>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</si>
  <si>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</si>
  <si>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</si>
  <si>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</si>
  <si>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</si>
  <si>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</si>
  <si>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</si>
  <si>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</si>
  <si>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</si>
  <si>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</si>
  <si>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</si>
  <si>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</si>
  <si>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</si>
  <si>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</si>
  <si>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</si>
  <si>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</si>
  <si>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</si>
  <si>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</si>
  <si>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</si>
  <si>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</si>
  <si>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</si>
  <si>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</si>
  <si>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</si>
  <si>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</si>
  <si>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</si>
  <si>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</si>
  <si>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</si>
  <si>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</si>
  <si>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</si>
  <si>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</si>
  <si>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</si>
  <si>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</si>
  <si>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</si>
  <si>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</si>
  <si>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</si>
  <si>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</si>
  <si>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</si>
  <si>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</si>
  <si>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</si>
  <si>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</si>
  <si>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</si>
  <si>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</si>
  <si>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</si>
  <si>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</si>
  <si>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</si>
  <si>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</si>
  <si>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</si>
  <si>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</si>
  <si>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</si>
  <si>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</si>
  <si>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</si>
  <si>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</si>
  <si>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</si>
  <si>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</si>
  <si>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</si>
  <si>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</si>
  <si>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</si>
  <si>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</si>
  <si>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</si>
  <si>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</si>
  <si>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</si>
  <si>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</si>
  <si>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</si>
  <si>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</si>
  <si>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</si>
  <si>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</si>
  <si>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</si>
  <si>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</si>
  <si>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</si>
  <si>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</si>
  <si>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</si>
  <si>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</si>
  <si>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</si>
  <si>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</si>
  <si>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</si>
  <si>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</si>
  <si>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</si>
  <si>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</si>
  <si>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</si>
  <si>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</si>
  <si>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</si>
  <si>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</si>
  <si>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</si>
  <si>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</si>
  <si>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</si>
  <si>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</si>
  <si>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</si>
  <si>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</si>
  <si>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</si>
  <si>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</si>
  <si>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</si>
  <si>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</si>
  <si>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</si>
  <si>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</si>
  <si>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</si>
  <si>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</si>
  <si>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</si>
  <si>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</si>
  <si>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</si>
  <si>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</si>
  <si>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</si>
  <si>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</si>
  <si>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</si>
  <si>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</si>
  <si>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</si>
  <si>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</si>
  <si>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</si>
  <si>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</si>
  <si>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</si>
  <si>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</si>
  <si>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</si>
  <si>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</si>
  <si>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</si>
  <si>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</si>
  <si>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</si>
  <si>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</si>
  <si>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</si>
  <si>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</si>
  <si>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</si>
  <si>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</si>
  <si>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</si>
  <si>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</si>
  <si>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</si>
  <si>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</si>
  <si>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</si>
  <si>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</si>
  <si>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</si>
  <si>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</si>
  <si>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</si>
  <si>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</si>
  <si>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</si>
  <si>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</si>
  <si>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</si>
  <si>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</si>
  <si>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</si>
  <si>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</si>
  <si>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</si>
  <si>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</si>
  <si>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</si>
  <si>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</si>
  <si>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</si>
  <si>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</si>
  <si>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</si>
  <si>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</si>
  <si>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</si>
  <si>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</si>
  <si>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</si>
  <si>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</si>
  <si>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</si>
  <si>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</si>
  <si>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</si>
  <si>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</si>
  <si>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</si>
  <si>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</si>
  <si>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</si>
  <si>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</si>
  <si>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</si>
  <si>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</si>
  <si>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</si>
  <si>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</si>
  <si>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</si>
  <si>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</si>
  <si>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</si>
  <si>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</si>
  <si>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</si>
  <si>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</si>
  <si>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</si>
  <si>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</si>
  <si>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</si>
  <si>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</si>
  <si>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</si>
  <si>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</si>
  <si>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</si>
  <si>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</si>
  <si>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</si>
  <si>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</si>
  <si>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</si>
  <si>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</si>
  <si>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</si>
  <si>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</si>
  <si>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</si>
  <si>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</si>
  <si>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</si>
  <si>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</si>
  <si>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</si>
  <si>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</si>
  <si>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</si>
  <si>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</si>
  <si>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</si>
  <si>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</si>
  <si>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</si>
  <si>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</si>
  <si>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</si>
  <si>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</si>
  <si>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</si>
  <si>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</si>
  <si>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</si>
  <si>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</si>
  <si>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</si>
  <si>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</si>
  <si>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</si>
  <si>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</si>
  <si>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</si>
  <si>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</si>
  <si>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</si>
  <si>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</si>
  <si>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</si>
  <si>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</si>
  <si>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</si>
  <si>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</si>
  <si>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</si>
  <si>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</si>
  <si>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</si>
  <si>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</si>
  <si>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</si>
  <si>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</si>
  <si>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</si>
  <si>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</si>
  <si>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</si>
  <si>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</si>
  <si>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</si>
  <si>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</si>
  <si>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</si>
  <si>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</si>
  <si>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</si>
  <si>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</si>
  <si>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</si>
  <si>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</si>
  <si>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</si>
  <si>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</si>
  <si>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</si>
  <si>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</si>
  <si>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</si>
  <si>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</si>
  <si>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</si>
  <si>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</si>
  <si>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</si>
  <si>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</si>
  <si>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</si>
  <si>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</si>
  <si>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</si>
  <si>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</si>
  <si>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</si>
  <si>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</si>
  <si>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</si>
  <si>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</si>
  <si>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</si>
  <si>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</si>
  <si>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</si>
  <si>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</si>
  <si>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</si>
  <si>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</si>
  <si>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</si>
  <si>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</si>
  <si>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</si>
  <si>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</si>
  <si>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</si>
  <si>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</si>
  <si>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</si>
  <si>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</si>
  <si>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</si>
  <si>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</si>
  <si>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</si>
  <si>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</si>
  <si>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</si>
  <si>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</si>
  <si>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</si>
  <si>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</si>
  <si>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</si>
  <si>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</si>
  <si>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</si>
  <si>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</si>
  <si>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</si>
  <si>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</si>
  <si>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</si>
  <si>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</si>
  <si>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</si>
  <si>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</si>
  <si>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</si>
  <si>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</si>
  <si>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</si>
  <si>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</si>
  <si>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</si>
  <si>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</si>
  <si>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</si>
  <si>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</si>
  <si>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</si>
  <si>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</si>
  <si>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</si>
  <si>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</si>
  <si>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</si>
  <si>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</si>
  <si>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</si>
  <si>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</si>
  <si>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</si>
  <si>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</si>
  <si>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</si>
  <si>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</si>
  <si>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</si>
  <si>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</si>
  <si>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</si>
  <si>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</si>
  <si>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</si>
  <si>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</si>
  <si>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</si>
  <si>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</si>
  <si>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</si>
  <si>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</si>
  <si>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</si>
  <si>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</si>
  <si>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</si>
  <si>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</si>
  <si>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</si>
  <si>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</si>
  <si>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</si>
  <si>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</si>
  <si>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</si>
  <si>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</si>
  <si>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</si>
  <si>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</si>
  <si>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</si>
  <si>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</si>
  <si>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</si>
  <si>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</si>
  <si>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</si>
  <si>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</si>
  <si>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</si>
  <si>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</si>
  <si>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</si>
  <si>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</si>
  <si>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</si>
  <si>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</si>
  <si>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</si>
  <si>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</si>
  <si>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</si>
  <si>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</si>
  <si>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</si>
  <si>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</si>
  <si>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</si>
  <si>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</si>
  <si>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</si>
  <si>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</si>
  <si>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</si>
  <si>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</si>
  <si>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</si>
  <si>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</si>
  <si>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</si>
  <si>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</si>
  <si>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</si>
  <si>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</si>
  <si>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</si>
  <si>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</si>
  <si>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</si>
  <si>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</si>
  <si>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</si>
  <si>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</si>
  <si>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</si>
  <si>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</si>
  <si>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</si>
  <si>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</si>
  <si>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</si>
  <si>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</si>
  <si>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</si>
  <si>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</si>
  <si>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</si>
  <si>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</si>
  <si>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</si>
  <si>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</si>
  <si>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</si>
  <si>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</si>
  <si>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</si>
  <si>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</si>
  <si>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</si>
  <si>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</si>
  <si>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</si>
  <si>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</si>
  <si>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</si>
  <si>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</si>
  <si>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</si>
  <si>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</si>
  <si>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</si>
  <si>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</si>
  <si>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</si>
  <si>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</si>
  <si>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</si>
  <si>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</si>
  <si>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</si>
  <si>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</si>
  <si>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</si>
  <si>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</si>
  <si>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</si>
  <si>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</si>
  <si>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</si>
  <si>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</si>
  <si>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</si>
  <si>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</si>
  <si>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</si>
  <si>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</si>
  <si>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</si>
  <si>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</si>
  <si>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</si>
  <si>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</si>
  <si>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</si>
  <si>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</si>
  <si>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</si>
  <si>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</si>
  <si>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</si>
  <si>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</si>
  <si>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</si>
  <si>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</si>
  <si>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</si>
  <si>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</si>
  <si>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</si>
  <si>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</si>
  <si>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</si>
  <si>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</si>
  <si>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</si>
  <si>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</si>
  <si>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</si>
  <si>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</si>
  <si>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</si>
  <si>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</si>
  <si>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</si>
  <si>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</si>
  <si>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</si>
  <si>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</si>
  <si>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</si>
  <si>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</si>
  <si>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</si>
  <si>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</si>
  <si>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</si>
  <si>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</si>
  <si>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</si>
  <si>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</si>
  <si>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</si>
  <si>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</si>
  <si>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</si>
  <si>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</si>
  <si>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</si>
  <si>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</si>
  <si>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</si>
  <si>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</si>
  <si>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</si>
  <si>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</si>
  <si>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</si>
  <si>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</si>
  <si>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</si>
  <si>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</si>
  <si>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</si>
  <si>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</si>
  <si>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</si>
  <si>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</si>
  <si>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</si>
  <si>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</si>
  <si>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</si>
  <si>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</si>
  <si>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</si>
  <si>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</si>
  <si>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</si>
  <si>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</si>
  <si>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</si>
  <si>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</si>
  <si>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</si>
  <si>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</si>
  <si>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</si>
  <si>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</si>
  <si>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</si>
  <si>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</si>
  <si>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</si>
  <si>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</si>
  <si>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</si>
  <si>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</si>
  <si>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</si>
  <si>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</si>
  <si>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</si>
  <si>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</si>
  <si>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</si>
  <si>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</si>
  <si>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</si>
  <si>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</si>
  <si>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</si>
  <si>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</si>
  <si>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</si>
  <si>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</si>
  <si>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</si>
  <si>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</si>
  <si>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</si>
  <si>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</si>
  <si>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</si>
  <si>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</si>
  <si>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</si>
  <si>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</si>
  <si>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</si>
  <si>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</si>
  <si>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</si>
  <si>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</si>
  <si>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</si>
  <si>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</si>
  <si>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</si>
  <si>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</si>
  <si>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</si>
  <si>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</si>
  <si>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</si>
  <si>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</si>
  <si>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</si>
  <si>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</si>
  <si>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</si>
  <si>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</si>
  <si>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</si>
  <si>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</si>
  <si>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</si>
  <si>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</si>
  <si>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</si>
  <si>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</si>
  <si>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</si>
  <si>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</si>
  <si>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</si>
  <si>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</si>
  <si>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</si>
  <si>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</si>
  <si>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</si>
  <si>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</si>
  <si>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</si>
  <si>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</si>
  <si>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</si>
  <si>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</si>
  <si>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</si>
  <si>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</si>
  <si>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</si>
  <si>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</si>
  <si>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</si>
  <si>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</si>
  <si>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</si>
  <si>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</si>
  <si>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</si>
  <si>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</si>
  <si>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</si>
  <si>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</si>
  <si>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</si>
  <si>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</si>
  <si>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</si>
  <si>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</si>
  <si>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</si>
  <si>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</si>
  <si>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</si>
  <si>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</si>
  <si>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</si>
  <si>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</si>
  <si>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</si>
  <si>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</si>
  <si>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</si>
  <si>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</si>
  <si>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</si>
  <si>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</si>
  <si>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</si>
  <si>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</si>
  <si>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</si>
  <si>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</si>
  <si>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</si>
  <si>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</si>
  <si>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</si>
  <si>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</si>
  <si>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</si>
  <si>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</si>
  <si>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</si>
  <si>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</si>
  <si>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</si>
  <si>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</si>
  <si>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</si>
  <si>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</si>
  <si>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</si>
  <si>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</si>
  <si>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</si>
  <si>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</si>
  <si>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</si>
  <si>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</si>
  <si>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</si>
  <si>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</si>
  <si>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</si>
  <si>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</si>
  <si>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</si>
  <si>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</si>
  <si>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</si>
  <si>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</si>
  <si>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</si>
  <si>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</si>
  <si>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</si>
  <si>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</si>
  <si>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</si>
  <si>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</si>
  <si>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</si>
  <si>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</si>
  <si>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</si>
  <si>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</si>
  <si>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</si>
  <si>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</si>
  <si>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</si>
  <si>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</si>
  <si>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</si>
  <si>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</si>
  <si>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</si>
  <si>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</si>
  <si>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</si>
  <si>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</si>
  <si>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</si>
  <si>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</si>
  <si>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</si>
  <si>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</si>
  <si>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</si>
  <si>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</si>
  <si>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</si>
  <si>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</si>
  <si>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</si>
  <si>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</si>
  <si>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</si>
  <si>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</si>
  <si>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</si>
  <si>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</si>
  <si>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</si>
  <si>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</si>
  <si>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</si>
  <si>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</si>
  <si>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</si>
  <si>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</si>
  <si>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</si>
  <si>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</si>
  <si>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</si>
  <si>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</si>
  <si>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</si>
  <si>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</si>
  <si>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</si>
  <si>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</si>
  <si>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</si>
  <si>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</si>
  <si>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</si>
  <si>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</si>
  <si>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</si>
  <si>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</si>
  <si>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</si>
  <si>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</si>
  <si>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</si>
  <si>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</si>
  <si>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</si>
  <si>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</si>
  <si>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</si>
  <si>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</si>
  <si>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</si>
  <si>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</si>
  <si>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</si>
  <si>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</si>
  <si>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</si>
  <si>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</si>
  <si>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</si>
  <si>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</si>
  <si>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</si>
  <si>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</si>
  <si>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</si>
  <si>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</si>
  <si>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</si>
  <si>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</si>
  <si>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</si>
  <si>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</si>
  <si>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</si>
  <si>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</si>
  <si>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</si>
  <si>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</si>
  <si>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</si>
  <si>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</si>
  <si>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</si>
  <si>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</si>
  <si>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</si>
  <si>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</si>
  <si>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</si>
  <si>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</si>
  <si>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</si>
  <si>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</si>
  <si>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</si>
  <si>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</si>
  <si>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</si>
  <si>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</si>
  <si>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</si>
  <si>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</si>
  <si>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</si>
  <si>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</si>
  <si>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</si>
  <si>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</si>
  <si>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</si>
  <si>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</si>
  <si>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</si>
  <si>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</si>
  <si>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</si>
  <si>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</si>
  <si>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</si>
  <si>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</si>
  <si>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</si>
  <si>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</si>
  <si>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</si>
  <si>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</si>
  <si>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</si>
  <si>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</si>
  <si>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</si>
  <si>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</si>
  <si>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</si>
  <si>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</si>
  <si>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</si>
  <si>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</si>
  <si>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</si>
  <si>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</si>
  <si>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</si>
  <si>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</si>
  <si>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</si>
  <si>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</si>
  <si>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</si>
  <si>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</si>
  <si>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</si>
  <si>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</si>
  <si>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</si>
  <si>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</si>
  <si>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</si>
  <si>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</si>
  <si>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</si>
  <si>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</si>
  <si>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</si>
  <si>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</si>
  <si>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</si>
  <si>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</si>
  <si>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</si>
  <si>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</si>
  <si>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</si>
  <si>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</si>
  <si>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</si>
  <si>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</si>
  <si>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</si>
  <si>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</si>
  <si>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</si>
  <si>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</si>
  <si>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</si>
  <si>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</si>
  <si>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</si>
  <si>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</si>
  <si>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</si>
  <si>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</si>
  <si>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</si>
  <si>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</si>
  <si>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</si>
  <si>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</si>
  <si>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</si>
  <si>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</si>
  <si>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</si>
  <si>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</si>
  <si>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</si>
  <si>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</si>
  <si>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</si>
  <si>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</si>
  <si>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</si>
  <si>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</si>
  <si>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</si>
  <si>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</si>
  <si>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</si>
  <si>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</si>
  <si>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</si>
  <si>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</si>
  <si>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</si>
  <si>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</si>
  <si>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</si>
  <si>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</si>
  <si>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</si>
  <si>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</si>
  <si>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</si>
  <si>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</si>
  <si>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</si>
  <si>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</si>
  <si>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</si>
  <si>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</si>
  <si>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</si>
  <si>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</si>
  <si>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</si>
  <si>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</si>
  <si>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</si>
  <si>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</si>
  <si>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</si>
  <si>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</si>
  <si>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</si>
  <si>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</si>
  <si>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</si>
  <si>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</si>
  <si>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</si>
  <si>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</si>
  <si>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</si>
  <si>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</si>
  <si>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</si>
  <si>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</si>
  <si>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</si>
  <si>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</si>
  <si>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</si>
  <si>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</si>
  <si>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</si>
  <si>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</si>
  <si>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</si>
  <si>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</si>
  <si>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</si>
  <si>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</si>
  <si>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</si>
  <si>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</si>
  <si>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</si>
  <si>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</si>
  <si>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</si>
  <si>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</si>
  <si>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</si>
  <si>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</si>
  <si>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</si>
  <si>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</si>
  <si>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</si>
  <si>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</si>
  <si>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</si>
  <si>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</si>
  <si>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</si>
  <si>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</si>
  <si>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</si>
  <si>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</si>
  <si>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</si>
  <si>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</si>
  <si>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</si>
  <si>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</si>
  <si>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</si>
  <si>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</si>
  <si>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</si>
  <si>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</si>
  <si>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</si>
  <si>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</si>
  <si>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</si>
  <si>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</si>
  <si>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</si>
  <si>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</si>
  <si>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</si>
  <si>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</si>
  <si>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</si>
  <si>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</si>
  <si>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</si>
  <si>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</si>
  <si>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</si>
  <si>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</si>
  <si>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</si>
  <si>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</si>
  <si>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</si>
  <si>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</si>
  <si>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</si>
  <si>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</si>
  <si>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</si>
  <si>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</si>
  <si>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</si>
  <si>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</si>
  <si>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</si>
  <si>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</si>
  <si>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</si>
  <si>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</si>
  <si>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</si>
  <si>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</si>
  <si>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</si>
  <si>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</si>
  <si>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</si>
  <si>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</si>
  <si>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</si>
  <si>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</si>
  <si>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</si>
  <si>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</si>
  <si>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</si>
  <si>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</si>
  <si>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</si>
  <si>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</si>
  <si>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</si>
  <si>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</si>
  <si>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</si>
  <si>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</si>
  <si>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</si>
  <si>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</si>
  <si>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</si>
  <si>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</si>
  <si>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</si>
  <si>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</si>
  <si>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</si>
  <si>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</si>
  <si>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</si>
  <si>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</si>
  <si>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</si>
  <si>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</si>
  <si>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</si>
  <si>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</si>
  <si>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</si>
  <si>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</si>
  <si>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</si>
  <si>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</si>
  <si>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</si>
  <si>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</si>
  <si>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</si>
  <si>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</si>
  <si>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</si>
  <si>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</si>
  <si>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</si>
  <si>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</si>
  <si>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</si>
  <si>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</si>
  <si>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</si>
  <si>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</si>
  <si>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</si>
  <si>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</si>
  <si>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</si>
  <si>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</si>
  <si>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</si>
  <si>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</si>
  <si>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</si>
  <si>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</si>
  <si>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</si>
  <si>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</si>
  <si>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</si>
  <si>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</si>
  <si>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</si>
  <si>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</si>
  <si>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</si>
  <si>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</si>
  <si>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</si>
  <si>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</si>
  <si>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</si>
  <si>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</si>
  <si>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</si>
  <si>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</si>
  <si>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</si>
  <si>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</si>
  <si>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</si>
  <si>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</si>
  <si>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</si>
  <si>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</si>
  <si>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</si>
  <si>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</si>
  <si>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</si>
  <si>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</si>
  <si>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</si>
  <si>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</si>
  <si>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</si>
  <si>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</si>
  <si>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</si>
  <si>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</si>
  <si>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</si>
  <si>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</si>
  <si>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</si>
  <si>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</si>
  <si>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</si>
  <si>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</si>
  <si>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</si>
  <si>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</si>
  <si>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</si>
  <si>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</si>
  <si>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</si>
  <si>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</si>
  <si>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</si>
  <si>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</si>
  <si>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</si>
  <si>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</si>
  <si>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</si>
  <si>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</si>
  <si>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</si>
  <si>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</si>
  <si>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</si>
  <si>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</si>
  <si>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</si>
  <si>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</si>
  <si>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</si>
  <si>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</si>
  <si>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</si>
  <si>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</si>
  <si>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</si>
  <si>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</si>
  <si>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</si>
  <si>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</si>
  <si>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</si>
  <si>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</si>
  <si>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</si>
  <si>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</si>
  <si>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</si>
  <si>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</si>
  <si>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</si>
  <si>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</si>
  <si>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</si>
  <si>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</si>
  <si>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</si>
  <si>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</si>
  <si>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</si>
  <si>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</si>
  <si>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</si>
  <si>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</si>
  <si>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</si>
  <si>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</si>
  <si>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</si>
  <si>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</si>
  <si>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</si>
  <si>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</si>
  <si>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</si>
  <si>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</si>
  <si>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</si>
  <si>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</si>
  <si>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</si>
  <si>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</si>
  <si>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</si>
  <si>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</si>
  <si>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</si>
  <si>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</si>
  <si>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</si>
  <si>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</si>
  <si>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</si>
  <si>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</si>
  <si>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</si>
  <si>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</si>
  <si>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</si>
  <si>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</si>
  <si>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</si>
  <si>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</si>
  <si>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</si>
  <si>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</si>
  <si>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</si>
  <si>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</si>
  <si>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</si>
  <si>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</si>
  <si>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</si>
  <si>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</si>
  <si>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</si>
  <si>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</si>
  <si>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</si>
  <si>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</si>
  <si>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</si>
  <si>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</si>
  <si>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</si>
  <si>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</si>
  <si>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</si>
  <si>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</si>
  <si>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</si>
  <si>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</si>
  <si>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</si>
  <si>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</si>
  <si>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</si>
  <si>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</si>
  <si>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</si>
  <si>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</si>
  <si>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</si>
  <si>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</si>
  <si>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</si>
  <si>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</si>
  <si>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</si>
  <si>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</si>
  <si>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</si>
  <si>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</si>
  <si>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</si>
  <si>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</si>
  <si>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</si>
  <si>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</si>
  <si>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</si>
  <si>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</si>
  <si>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</si>
  <si>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</si>
  <si>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</si>
  <si>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</si>
  <si>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</si>
  <si>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</si>
  <si>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</si>
  <si>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</si>
  <si>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</si>
  <si>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</si>
  <si>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</si>
  <si>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</si>
  <si>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</si>
  <si>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</si>
  <si>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</si>
  <si>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</si>
  <si>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</si>
  <si>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</si>
  <si>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</si>
  <si>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</si>
  <si>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</si>
  <si>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</si>
  <si>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</si>
  <si>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</si>
  <si>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</si>
  <si>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</si>
  <si>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</si>
  <si>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</si>
  <si>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</si>
  <si>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</si>
  <si>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</si>
  <si>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</si>
  <si>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</si>
  <si>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</si>
  <si>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</si>
  <si>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</si>
  <si>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</si>
  <si>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</si>
  <si>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</si>
  <si>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</si>
  <si>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</si>
  <si>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</si>
  <si>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</si>
  <si>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</si>
  <si>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</si>
  <si>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</si>
  <si>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</si>
  <si>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</si>
  <si>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</si>
  <si>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</si>
  <si>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</si>
  <si>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</si>
  <si>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</si>
  <si>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</si>
  <si>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</si>
  <si>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</si>
  <si>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</si>
  <si>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</si>
  <si>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</si>
  <si>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</si>
  <si>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</si>
  <si>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</si>
  <si>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</si>
  <si>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</si>
  <si>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</si>
  <si>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</si>
  <si>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</si>
  <si>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</si>
  <si>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</si>
  <si>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</si>
  <si>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</si>
  <si>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</si>
  <si>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</si>
  <si>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</si>
  <si>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</si>
  <si>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</si>
  <si>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</si>
  <si>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</si>
  <si>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</si>
  <si>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</si>
  <si>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</si>
  <si>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</si>
  <si>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</si>
  <si>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</si>
  <si>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</si>
  <si>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</si>
  <si>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</si>
  <si>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</si>
  <si>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</si>
  <si>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</si>
  <si>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</si>
  <si>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</si>
  <si>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</si>
  <si>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</si>
  <si>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</si>
  <si>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</si>
  <si>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</si>
  <si>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</si>
  <si>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</si>
  <si>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</si>
  <si>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</si>
  <si>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</si>
  <si>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</si>
  <si>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</si>
  <si>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</si>
  <si>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</si>
  <si>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</si>
  <si>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</si>
  <si>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</si>
  <si>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</si>
  <si>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</si>
  <si>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</si>
  <si>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</si>
  <si>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</si>
  <si>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</si>
  <si>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</si>
  <si>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</si>
  <si>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</si>
  <si>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</si>
  <si>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</si>
  <si>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</si>
  <si>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</si>
  <si>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</si>
  <si>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</si>
  <si>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</si>
  <si>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</si>
  <si>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</si>
  <si>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</si>
  <si>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</si>
  <si>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</si>
  <si>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</si>
  <si>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</si>
  <si>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</si>
  <si>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</si>
  <si>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</si>
  <si>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</si>
  <si>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</si>
  <si>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</si>
  <si>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</si>
  <si>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</si>
  <si>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</si>
  <si>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</si>
  <si>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</si>
  <si>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</si>
  <si>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</si>
  <si>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</si>
  <si>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</si>
  <si>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</si>
  <si>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</si>
  <si>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</si>
  <si>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</si>
  <si>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</si>
  <si>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</si>
  <si>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</si>
  <si>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</si>
  <si>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</si>
  <si>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</si>
  <si>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</si>
  <si>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</si>
  <si>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</si>
  <si>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</si>
  <si>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</si>
  <si>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</si>
  <si>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</si>
  <si>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</si>
  <si>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</si>
  <si>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</si>
  <si>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</si>
  <si>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</si>
  <si>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</si>
  <si>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</si>
  <si>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</si>
  <si>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</si>
  <si>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</si>
  <si>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</si>
  <si>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</si>
  <si>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</si>
  <si>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</si>
  <si>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</si>
  <si>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</si>
  <si>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</si>
  <si>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</si>
  <si>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</si>
  <si>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</si>
  <si>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</si>
  <si>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</si>
  <si>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</si>
  <si>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</si>
  <si>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</si>
  <si>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</si>
  <si>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</si>
  <si>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</si>
  <si>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</si>
  <si>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</si>
  <si>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</si>
  <si>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</si>
  <si>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</si>
  <si>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</si>
  <si>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</si>
  <si>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</si>
  <si>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</si>
  <si>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</si>
  <si>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</si>
  <si>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</si>
  <si>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</si>
  <si>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</si>
  <si>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</si>
  <si>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</si>
  <si>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</si>
  <si>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</si>
  <si>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</si>
  <si>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</si>
  <si>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</si>
  <si>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</si>
  <si>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</si>
  <si>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</si>
  <si>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</si>
  <si>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</si>
  <si>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</si>
  <si>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</si>
  <si>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</si>
  <si>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</si>
  <si>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</si>
  <si>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</si>
  <si>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</si>
  <si>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</si>
  <si>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</si>
  <si>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</si>
  <si>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</si>
  <si>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</si>
  <si>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</si>
  <si>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</si>
  <si>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</si>
  <si>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</si>
  <si>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</si>
  <si>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</si>
  <si>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</si>
  <si>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</si>
  <si>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</si>
  <si>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</si>
  <si>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</si>
  <si>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</si>
  <si>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</si>
  <si>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</si>
  <si>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</si>
  <si>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</si>
  <si>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</si>
  <si>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</si>
  <si>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</si>
  <si>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</si>
  <si>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</si>
  <si>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</si>
  <si>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</si>
  <si>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</si>
  <si>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</si>
  <si>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</si>
  <si>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</si>
  <si>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</si>
  <si>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</si>
  <si>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</si>
  <si>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</si>
  <si>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</si>
  <si>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</si>
  <si>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</si>
  <si>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</si>
  <si>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</si>
  <si>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</si>
  <si>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</si>
  <si>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</si>
  <si>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</si>
  <si>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</si>
  <si>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</si>
  <si>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</si>
  <si>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</si>
  <si>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</si>
  <si>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</si>
  <si>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</si>
  <si>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</si>
  <si>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</si>
  <si>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</si>
  <si>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</si>
  <si>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</si>
  <si>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</si>
  <si>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</si>
  <si>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</si>
  <si>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</si>
  <si>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</si>
  <si>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</si>
  <si>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</si>
  <si>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</si>
  <si>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</si>
  <si>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</si>
  <si>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</si>
  <si>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</si>
  <si>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</si>
  <si>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</si>
  <si>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</si>
  <si>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</si>
  <si>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</si>
  <si>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</si>
  <si>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</si>
  <si>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</si>
  <si>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</si>
  <si>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</si>
  <si>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</si>
  <si>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</si>
  <si>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</si>
  <si>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</si>
  <si>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</si>
  <si>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</si>
  <si>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</si>
  <si>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</si>
  <si>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</si>
  <si>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</si>
  <si>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</si>
  <si>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</si>
  <si>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</si>
  <si>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</si>
  <si>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</si>
  <si>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</si>
  <si>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</si>
  <si>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</si>
  <si>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</si>
  <si>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</si>
  <si>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</si>
  <si>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</si>
  <si>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</si>
  <si>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</si>
  <si>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</si>
  <si>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</si>
  <si>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</si>
  <si>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</si>
  <si>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</si>
  <si>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</si>
  <si>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</si>
  <si>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</si>
  <si>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</si>
  <si>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</si>
  <si>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</si>
  <si>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</si>
  <si>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</si>
  <si>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</si>
  <si>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</si>
  <si>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</si>
  <si>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</si>
  <si>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</si>
  <si>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</si>
  <si>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</si>
  <si>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</si>
  <si>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</si>
  <si>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</si>
  <si>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</si>
  <si>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</si>
  <si>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</si>
  <si>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</si>
  <si>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</si>
  <si>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</si>
  <si>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</si>
  <si>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</si>
  <si>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</si>
  <si>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</si>
  <si>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</si>
  <si>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</si>
  <si>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</si>
  <si>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</si>
  <si>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</si>
  <si>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</si>
  <si>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</si>
  <si>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</si>
  <si>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</si>
  <si>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</si>
  <si>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</si>
  <si>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</si>
  <si>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</si>
  <si>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</si>
  <si>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</si>
  <si>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</si>
  <si>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</si>
  <si>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</si>
  <si>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</si>
  <si>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</si>
  <si>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</si>
  <si>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</si>
  <si>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</si>
  <si>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</si>
  <si>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</si>
  <si>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</si>
  <si>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</si>
  <si>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</si>
  <si>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</si>
  <si>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</si>
  <si>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</si>
  <si>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</si>
  <si>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</si>
  <si>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</si>
  <si>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</si>
  <si>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</si>
  <si>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</si>
  <si>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</si>
  <si>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</si>
  <si>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</si>
  <si>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</si>
  <si>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</si>
  <si>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</si>
  <si>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</si>
  <si>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</si>
  <si>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</si>
  <si>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</si>
  <si>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</si>
  <si>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</si>
  <si>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</si>
  <si>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</si>
  <si>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</si>
  <si>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</si>
  <si>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</si>
  <si>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</si>
  <si>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</si>
  <si>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</si>
  <si>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</si>
  <si>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</si>
  <si>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</si>
  <si>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</si>
  <si>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</si>
  <si>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</si>
  <si>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</si>
  <si>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</si>
  <si>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</si>
  <si>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</si>
  <si>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</si>
  <si>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</si>
  <si>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</si>
  <si>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</si>
  <si>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</si>
  <si>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</si>
  <si>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</si>
  <si>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</si>
  <si>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</si>
  <si>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</si>
  <si>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</si>
  <si>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</si>
  <si>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</si>
  <si>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</si>
  <si>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</si>
  <si>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</si>
  <si>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</si>
  <si>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</si>
  <si>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</si>
  <si>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</si>
  <si>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</si>
  <si>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</si>
  <si>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</si>
  <si>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</si>
  <si>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</si>
  <si>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</si>
  <si>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</si>
  <si>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</si>
  <si>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</si>
  <si>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</si>
  <si>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</si>
  <si>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</si>
  <si>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</si>
  <si>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</si>
  <si>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</si>
  <si>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</si>
  <si>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</si>
  <si>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</si>
  <si>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</si>
  <si>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</si>
  <si>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</si>
  <si>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</si>
  <si>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</si>
  <si>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</si>
  <si>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</si>
  <si>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</si>
  <si>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</si>
  <si>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</si>
  <si>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</si>
  <si>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</si>
  <si>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</si>
  <si>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</si>
  <si>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</si>
  <si>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</si>
  <si>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</si>
  <si>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</si>
  <si>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</si>
  <si>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</si>
  <si>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</si>
  <si>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</si>
  <si>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</si>
  <si>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</si>
  <si>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</si>
  <si>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</si>
  <si>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</si>
  <si>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</si>
  <si>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</si>
  <si>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</si>
  <si>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</si>
  <si>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</si>
  <si>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</si>
  <si>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</si>
  <si>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</si>
  <si>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</si>
  <si>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</si>
  <si>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</si>
  <si>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</si>
  <si>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</si>
  <si>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</si>
  <si>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</si>
  <si>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</si>
  <si>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</si>
  <si>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</si>
  <si>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</si>
  <si>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</si>
  <si>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</si>
  <si>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</si>
  <si>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</si>
  <si>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</si>
  <si>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</si>
  <si>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</si>
  <si>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</si>
  <si>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</si>
  <si>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</si>
  <si>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</si>
  <si>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</si>
  <si>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</si>
  <si>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</si>
  <si>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</si>
  <si>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</si>
  <si>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</si>
  <si>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</si>
  <si>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</si>
  <si>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</si>
  <si>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</si>
  <si>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</si>
  <si>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</si>
  <si>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</si>
  <si>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</si>
  <si>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</si>
  <si>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</si>
  <si>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</si>
  <si>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</si>
  <si>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</si>
  <si>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</si>
  <si>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</si>
  <si>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</si>
  <si>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</si>
  <si>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</si>
  <si>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</si>
  <si>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</si>
  <si>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</si>
  <si>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</si>
  <si>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</si>
  <si>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</si>
  <si>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</si>
  <si>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</si>
  <si>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</si>
  <si>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</si>
  <si>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</si>
  <si>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</si>
  <si>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</si>
  <si>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</si>
  <si>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</si>
  <si>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</si>
  <si>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</si>
  <si>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</si>
  <si>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</si>
  <si>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</si>
  <si>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</si>
  <si>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</si>
  <si>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</si>
  <si>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</si>
  <si>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</si>
  <si>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</si>
  <si>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</si>
  <si>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</si>
  <si>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</si>
  <si>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</si>
  <si>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</si>
  <si>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</si>
  <si>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</si>
  <si>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</si>
  <si>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</si>
  <si>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</si>
  <si>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</si>
  <si>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</si>
  <si>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</si>
  <si>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</si>
  <si>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</si>
  <si>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</si>
  <si>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</si>
  <si>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</si>
  <si>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</si>
  <si>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</si>
  <si>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</si>
  <si>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</si>
  <si>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</si>
  <si>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</si>
  <si>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</si>
  <si>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</si>
  <si>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</si>
  <si>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</si>
  <si>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</si>
  <si>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</si>
  <si>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</si>
  <si>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</si>
  <si>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</si>
  <si>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</si>
  <si>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</si>
  <si>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</si>
  <si>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</si>
  <si>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</si>
  <si>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</si>
  <si>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</si>
  <si>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</si>
  <si>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</si>
  <si>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</si>
  <si>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</si>
  <si>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</si>
  <si>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</si>
  <si>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</si>
  <si>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</si>
  <si>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</si>
  <si>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</si>
  <si>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</si>
  <si>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</si>
  <si>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</si>
  <si>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</si>
  <si>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</si>
  <si>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</si>
  <si>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</si>
  <si>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</si>
  <si>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</si>
  <si>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</si>
  <si>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</si>
  <si>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</si>
  <si>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</si>
  <si>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</si>
  <si>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</si>
  <si>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</si>
  <si>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</si>
  <si>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</si>
  <si>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</si>
  <si>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</si>
  <si>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</si>
  <si>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</si>
  <si>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</si>
  <si>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</si>
  <si>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</si>
  <si>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</si>
  <si>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</si>
  <si>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</si>
  <si>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</si>
  <si>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</si>
  <si>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</si>
  <si>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</si>
  <si>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</si>
  <si>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</si>
  <si>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</si>
  <si>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</si>
  <si>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</si>
  <si>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</si>
  <si>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</si>
  <si>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</si>
  <si>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</si>
  <si>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</si>
  <si>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</si>
  <si>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</si>
  <si>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</si>
  <si>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</si>
  <si>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</si>
  <si>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</si>
  <si>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</si>
  <si>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</si>
  <si>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</si>
  <si>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</si>
  <si>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</si>
  <si>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</si>
  <si>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</si>
  <si>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</si>
  <si>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</si>
  <si>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</si>
  <si>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</si>
  <si>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</si>
  <si>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</si>
  <si>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</si>
  <si>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</si>
  <si>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</si>
  <si>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</si>
  <si>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</si>
  <si>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</si>
  <si>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</si>
  <si>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</si>
  <si>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</si>
  <si>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</si>
  <si>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</si>
  <si>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</si>
  <si>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</si>
  <si>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</si>
  <si>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</si>
  <si>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</si>
  <si>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</si>
  <si>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</si>
  <si>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</si>
  <si>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</si>
  <si>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</si>
  <si>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</si>
  <si>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</si>
  <si>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</si>
  <si>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</si>
  <si>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</si>
  <si>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</si>
  <si>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</si>
  <si>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</si>
  <si>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</si>
  <si>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</si>
  <si>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</si>
  <si>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</si>
  <si>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</si>
  <si>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</si>
  <si>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</si>
  <si>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</si>
  <si>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</si>
  <si>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</si>
  <si>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</si>
  <si>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</si>
  <si>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</si>
  <si>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</si>
  <si>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</si>
  <si>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</si>
  <si>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</si>
  <si>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</si>
  <si>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</si>
  <si>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</si>
  <si>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</si>
  <si>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</si>
  <si>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</si>
  <si>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</si>
  <si>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</si>
  <si>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</si>
  <si>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</si>
  <si>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</si>
  <si>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</si>
  <si>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</si>
  <si>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</si>
  <si>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</si>
  <si>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</si>
  <si>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</si>
  <si>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</si>
  <si>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</si>
  <si>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</si>
  <si>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</si>
  <si>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</si>
  <si>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</si>
  <si>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</si>
  <si>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</si>
  <si>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</si>
  <si>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</si>
  <si>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</si>
  <si>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</si>
  <si>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</si>
  <si>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</si>
  <si>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</si>
  <si>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</si>
  <si>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</si>
  <si>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</si>
  <si>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</si>
  <si>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</si>
  <si>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</si>
  <si>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</si>
  <si>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</si>
  <si>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</si>
  <si>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</si>
  <si>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</si>
  <si>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</si>
  <si>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</si>
  <si>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</si>
  <si>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</si>
  <si>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</si>
  <si>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</si>
  <si>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</si>
  <si>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</si>
  <si>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</si>
  <si>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</si>
  <si>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</si>
  <si>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</si>
  <si>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</si>
  <si>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</si>
  <si>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</si>
  <si>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</si>
  <si>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</si>
  <si>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</si>
  <si>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</si>
  <si>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</si>
  <si>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</si>
  <si>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</si>
  <si>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</si>
  <si>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</si>
  <si>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</si>
  <si>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</si>
  <si>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</si>
  <si>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</si>
  <si>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</si>
  <si>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</si>
  <si>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</si>
  <si>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</si>
  <si>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</si>
  <si>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</si>
  <si>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</si>
  <si>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</si>
  <si>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</si>
  <si>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</si>
  <si>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</si>
  <si>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</si>
  <si>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</si>
  <si>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</si>
  <si>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</si>
  <si>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</si>
  <si>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</si>
  <si>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</si>
  <si>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</si>
  <si>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</si>
  <si>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</si>
  <si>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</si>
  <si>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</si>
  <si>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</si>
  <si>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</si>
  <si>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</si>
  <si>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</si>
  <si>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</si>
  <si>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</si>
  <si>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</si>
  <si>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</si>
  <si>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</si>
  <si>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</si>
  <si>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</si>
  <si>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</si>
  <si>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</si>
  <si>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</si>
  <si>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</si>
  <si>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</si>
  <si>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</si>
  <si>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</si>
  <si>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</si>
  <si>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</si>
  <si>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</si>
  <si>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</si>
  <si>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</si>
  <si>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</si>
  <si>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</si>
  <si>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</si>
  <si>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</si>
  <si>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</si>
  <si>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</si>
  <si>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</si>
  <si>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</si>
  <si>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</si>
  <si>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</si>
  <si>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</si>
  <si>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</si>
  <si>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</si>
  <si>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</si>
  <si>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</si>
  <si>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</si>
  <si>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</si>
  <si>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</si>
  <si>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</si>
  <si>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</si>
  <si>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</si>
  <si>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</si>
  <si>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</si>
  <si>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</si>
  <si>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</si>
  <si>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</si>
  <si>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</si>
  <si>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</si>
  <si>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</si>
  <si>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</si>
  <si>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</si>
  <si>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</si>
  <si>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</si>
  <si>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</si>
  <si>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</si>
  <si>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</si>
  <si>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</si>
  <si>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</si>
  <si>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</si>
  <si>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</si>
  <si>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</si>
  <si>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</si>
  <si>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</si>
  <si>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</si>
  <si>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</si>
  <si>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</si>
  <si>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</si>
  <si>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</si>
  <si>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</si>
  <si>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</si>
  <si>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</si>
  <si>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</si>
  <si>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</si>
  <si>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</si>
  <si>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</si>
  <si>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</si>
  <si>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</si>
  <si>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</si>
  <si>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</si>
  <si>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</si>
  <si>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</si>
  <si>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</si>
  <si>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</si>
  <si>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</si>
  <si>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</si>
  <si>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</si>
  <si>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</si>
  <si>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</si>
  <si>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</si>
  <si>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</si>
  <si>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</si>
  <si>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</si>
  <si>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</si>
  <si>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</si>
  <si>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</si>
  <si>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</si>
  <si>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</si>
  <si>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</si>
  <si>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</si>
  <si>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</si>
  <si>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</si>
  <si>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</si>
  <si>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</si>
  <si>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</si>
  <si>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</si>
  <si>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</si>
  <si>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</si>
  <si>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</si>
  <si>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</si>
  <si>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</si>
  <si>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</si>
  <si>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</si>
  <si>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</si>
  <si>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</si>
  <si>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</si>
  <si>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</si>
  <si>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</si>
  <si>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</si>
  <si>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</si>
  <si>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</si>
  <si>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</si>
  <si>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</si>
  <si>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</si>
  <si>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</si>
  <si>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</si>
  <si>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</si>
  <si>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</si>
  <si>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</si>
  <si>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</si>
  <si>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</si>
  <si>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</si>
  <si>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</si>
  <si>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</si>
  <si>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</si>
  <si>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</si>
  <si>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</si>
  <si>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</si>
  <si>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</si>
  <si>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</si>
  <si>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</si>
  <si>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</si>
  <si>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</si>
  <si>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</si>
  <si>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</si>
  <si>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</si>
  <si>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</si>
  <si>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</si>
  <si>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</si>
  <si>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</si>
  <si>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</si>
  <si>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</si>
  <si>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</si>
  <si>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</si>
  <si>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</si>
  <si>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</si>
  <si>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</si>
  <si>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</si>
  <si>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</si>
  <si>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</si>
  <si>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</si>
  <si>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</si>
  <si>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</si>
  <si>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</si>
  <si>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</si>
  <si>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</si>
  <si>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</si>
  <si>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</si>
  <si>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</si>
  <si>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</si>
  <si>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</si>
  <si>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</si>
  <si>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</si>
  <si>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</si>
  <si>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</si>
  <si>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</si>
  <si>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</si>
  <si>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</si>
  <si>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</si>
  <si>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</si>
  <si>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</si>
  <si>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</si>
  <si>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</si>
  <si>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</si>
  <si>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</si>
  <si>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</si>
  <si>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</si>
  <si>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</si>
  <si>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</si>
  <si>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</si>
  <si>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</si>
  <si>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</si>
  <si>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</si>
  <si>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</si>
  <si>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</si>
  <si>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</si>
  <si>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</si>
  <si>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</si>
  <si>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</si>
  <si>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</si>
  <si>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</si>
  <si>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</si>
  <si>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</si>
  <si>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</si>
  <si>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</si>
  <si>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</si>
  <si>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</si>
  <si>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</si>
  <si>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</si>
  <si>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</si>
  <si>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</si>
  <si>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</si>
  <si>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</si>
  <si>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</si>
  <si>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</si>
  <si>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</si>
  <si>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</si>
  <si>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</si>
  <si>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</si>
  <si>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</si>
  <si>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</si>
  <si>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</si>
  <si>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</si>
  <si>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</si>
  <si>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</si>
  <si>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</si>
  <si>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</si>
  <si>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</si>
  <si>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</si>
  <si>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</si>
  <si>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</si>
  <si>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</si>
  <si>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</si>
  <si>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</si>
  <si>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</si>
  <si>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</si>
  <si>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</si>
  <si>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</si>
  <si>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</si>
  <si>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</si>
  <si>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</si>
  <si>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</si>
  <si>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</si>
  <si>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</si>
  <si>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</si>
  <si>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</si>
  <si>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</si>
  <si>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</si>
  <si>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</si>
  <si>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</si>
  <si>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</si>
  <si>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</si>
  <si>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</si>
  <si>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</si>
  <si>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</si>
  <si>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</si>
  <si>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</si>
  <si>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</si>
  <si>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</si>
  <si>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</si>
  <si>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</si>
  <si>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</si>
  <si>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</si>
  <si>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</si>
  <si>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</si>
  <si>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</si>
  <si>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</si>
  <si>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</si>
  <si>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</si>
  <si>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</si>
  <si>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</si>
  <si>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</si>
  <si>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</si>
  <si>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</si>
  <si>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</si>
  <si>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</si>
  <si>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</si>
  <si>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</si>
  <si>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</si>
  <si>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</si>
  <si>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</si>
  <si>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</si>
  <si>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</si>
  <si>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</si>
  <si>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</si>
  <si>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</si>
  <si>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</si>
  <si>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</si>
  <si>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</si>
  <si>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</si>
  <si>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</si>
  <si>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</si>
  <si>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</si>
  <si>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</si>
  <si>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</si>
  <si>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</si>
  <si>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</si>
  <si>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</si>
  <si>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</si>
  <si>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</si>
  <si>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</si>
  <si>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</si>
  <si>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</si>
  <si>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</si>
  <si>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</si>
  <si>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</si>
  <si>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</si>
  <si>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</si>
  <si>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</si>
  <si>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</si>
  <si>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</si>
  <si>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</si>
  <si>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</si>
  <si>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</si>
  <si>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</si>
  <si>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</si>
  <si>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</si>
  <si>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</si>
  <si>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</si>
  <si>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</si>
  <si>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</si>
  <si>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</si>
  <si>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</si>
  <si>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</si>
  <si>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</si>
  <si>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</si>
  <si>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</si>
  <si>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</si>
  <si>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</si>
  <si>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</si>
  <si>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</si>
  <si>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</si>
  <si>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</si>
  <si>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</si>
  <si>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</si>
  <si>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</si>
  <si>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</si>
  <si>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</si>
  <si>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</si>
  <si>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</si>
  <si>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</si>
  <si>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</si>
  <si>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</si>
  <si>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</si>
  <si>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</si>
  <si>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</si>
  <si>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</si>
  <si>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</si>
  <si>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</si>
  <si>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</si>
  <si>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</si>
  <si>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</si>
  <si>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</si>
  <si>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</si>
  <si>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</si>
  <si>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</si>
  <si>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</si>
  <si>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</si>
  <si>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</si>
  <si>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</si>
  <si>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</si>
  <si>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</si>
  <si>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</si>
  <si>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</si>
  <si>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</si>
  <si>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</si>
  <si>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</si>
  <si>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</si>
  <si>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</si>
  <si>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</si>
  <si>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</si>
  <si>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</si>
  <si>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</si>
  <si>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</si>
  <si>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</si>
  <si>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</si>
  <si>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</si>
  <si>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</si>
  <si>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</si>
  <si>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</si>
  <si>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</si>
  <si>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</si>
  <si>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</si>
  <si>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</si>
  <si>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</si>
  <si>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</si>
  <si>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</si>
  <si>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</si>
  <si>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</si>
  <si>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</si>
  <si>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</si>
  <si>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</si>
  <si>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</si>
  <si>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</si>
  <si>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</si>
  <si>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</si>
  <si>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</si>
  <si>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</si>
  <si>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</si>
  <si>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</si>
  <si>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</si>
  <si>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</si>
  <si>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</si>
  <si>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</si>
  <si>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</si>
  <si>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</si>
  <si>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</si>
  <si>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</si>
  <si>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</si>
  <si>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</si>
  <si>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</si>
  <si>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</si>
  <si>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</si>
  <si>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</si>
  <si>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</si>
  <si>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</si>
  <si>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</si>
  <si>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</si>
  <si>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</si>
  <si>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</si>
  <si>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</si>
  <si>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</si>
  <si>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</si>
  <si>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</si>
  <si>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</si>
  <si>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</si>
  <si>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</si>
  <si>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</si>
  <si>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</si>
  <si>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</si>
  <si>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</si>
  <si>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</si>
  <si>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</si>
  <si>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</si>
  <si>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</si>
  <si>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</si>
  <si>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</si>
  <si>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</si>
  <si>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</si>
  <si>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</si>
  <si>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</si>
  <si>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</si>
  <si>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</si>
  <si>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</si>
  <si>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</si>
  <si>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</si>
  <si>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</si>
  <si>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</si>
  <si>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</si>
  <si>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</si>
  <si>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</si>
  <si>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</si>
  <si>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</si>
  <si>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</si>
  <si>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</si>
  <si>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</si>
  <si>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</si>
  <si>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</si>
  <si>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</si>
  <si>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</si>
  <si>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</si>
  <si>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</si>
  <si>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</si>
  <si>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</si>
  <si>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</si>
  <si>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</si>
  <si>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</si>
  <si>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</si>
  <si>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</si>
  <si>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</si>
  <si>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</si>
  <si>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</si>
  <si>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</si>
  <si>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</si>
  <si>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</si>
  <si>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</si>
  <si>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</si>
  <si>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</si>
  <si>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</si>
  <si>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</si>
  <si>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</si>
  <si>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</si>
  <si>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</si>
  <si>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</si>
  <si>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</si>
  <si>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</si>
  <si>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</si>
  <si>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</si>
  <si>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</si>
  <si>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</si>
  <si>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</si>
  <si>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</si>
  <si>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</si>
  <si>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</si>
  <si>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</si>
  <si>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</si>
  <si>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</si>
  <si>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</si>
  <si>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</si>
  <si>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</si>
  <si>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</si>
  <si>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</si>
  <si>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</si>
  <si>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</si>
  <si>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</si>
  <si>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</si>
  <si>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</si>
  <si>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</si>
  <si>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</si>
  <si>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</si>
  <si>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</si>
  <si>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</si>
  <si>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</si>
  <si>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</si>
  <si>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</si>
  <si>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</si>
  <si>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</si>
  <si>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</si>
  <si>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</si>
  <si>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</si>
  <si>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</si>
  <si>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</si>
  <si>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</si>
  <si>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</si>
  <si>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</si>
  <si>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</si>
  <si>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</si>
  <si>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</si>
  <si>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</si>
  <si>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</si>
  <si>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</si>
  <si>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</si>
  <si>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</si>
  <si>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</si>
  <si>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</si>
  <si>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</si>
  <si>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</si>
  <si>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</si>
  <si>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</si>
  <si>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</si>
  <si>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</si>
  <si>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</si>
  <si>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</si>
  <si>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</si>
  <si>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</si>
  <si>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</si>
  <si>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</si>
  <si>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</si>
  <si>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</si>
  <si>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</si>
  <si>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</si>
  <si>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</si>
  <si>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</si>
  <si>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</si>
  <si>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</si>
  <si>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</si>
  <si>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</si>
  <si>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</si>
  <si>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</si>
  <si>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</si>
  <si>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</si>
  <si>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</si>
  <si>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</si>
  <si>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</si>
  <si>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</si>
  <si>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</si>
  <si>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</si>
  <si>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</si>
  <si>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</si>
  <si>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</si>
  <si>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</si>
  <si>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</si>
  <si>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</si>
  <si>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</si>
  <si>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</si>
  <si>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</si>
  <si>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</si>
  <si>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</si>
  <si>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</si>
  <si>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</si>
  <si>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</si>
  <si>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</si>
  <si>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</si>
  <si>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</si>
  <si>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</si>
  <si>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</si>
  <si>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</si>
  <si>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</si>
  <si>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</si>
  <si>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</si>
  <si>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</si>
  <si>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</si>
  <si>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</si>
  <si>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</si>
  <si>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</si>
  <si>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</si>
  <si>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</si>
  <si>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</si>
  <si>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</si>
  <si>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</si>
  <si>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</si>
  <si>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</si>
  <si>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</si>
  <si>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</si>
  <si>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</si>
  <si>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</si>
  <si>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</si>
  <si>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</si>
  <si>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</si>
  <si>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</si>
  <si>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</si>
  <si>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</si>
  <si>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</si>
  <si>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</si>
  <si>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</si>
  <si>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</si>
  <si>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</si>
  <si>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</si>
  <si>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</si>
  <si>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</si>
  <si>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</si>
  <si>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</si>
  <si>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</si>
  <si>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</si>
  <si>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</si>
  <si>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</si>
  <si>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</si>
  <si>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</si>
  <si>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</si>
  <si>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</si>
  <si>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</si>
  <si>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</si>
  <si>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</si>
  <si>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</si>
  <si>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</si>
  <si>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</si>
  <si>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</si>
  <si>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</si>
  <si>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</si>
  <si>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</si>
  <si>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</si>
  <si>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</si>
  <si>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</si>
  <si>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</si>
  <si>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</si>
  <si>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</si>
  <si>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</si>
  <si>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</si>
  <si>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</si>
  <si>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</si>
  <si>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</si>
  <si>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</si>
  <si>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</si>
  <si>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</si>
  <si>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</si>
  <si>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</si>
  <si>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</si>
  <si>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</si>
  <si>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</si>
  <si>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</si>
  <si>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</si>
  <si>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</si>
  <si>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</si>
  <si>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</si>
  <si>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</si>
  <si>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</si>
  <si>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</si>
  <si>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</si>
  <si>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</si>
  <si>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</si>
  <si>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</si>
  <si>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</si>
  <si>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</si>
  <si>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</si>
  <si>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</si>
  <si>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</si>
  <si>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</si>
  <si>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</si>
  <si>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</si>
  <si>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</si>
  <si>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</si>
  <si>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</si>
  <si>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</si>
  <si>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</si>
  <si>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</si>
  <si>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</si>
  <si>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</si>
  <si>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</si>
  <si>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</si>
  <si>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</si>
  <si>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</si>
  <si>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</si>
  <si>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</si>
  <si>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</si>
  <si>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</si>
  <si>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</si>
  <si>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</si>
  <si>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</si>
  <si>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</si>
  <si>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</si>
  <si>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</si>
  <si>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</si>
  <si>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</si>
  <si>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</si>
  <si>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</si>
  <si>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</si>
  <si>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</si>
  <si>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</si>
  <si>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</si>
  <si>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</si>
  <si>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</si>
  <si>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</si>
  <si>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</si>
  <si>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</si>
  <si>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</si>
  <si>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</si>
  <si>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</si>
  <si>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</si>
  <si>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</si>
  <si>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</si>
  <si>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</si>
  <si>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</si>
  <si>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</si>
  <si>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</si>
  <si>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</si>
  <si>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</si>
  <si>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</si>
  <si>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</si>
  <si>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</si>
  <si>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</si>
  <si>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</si>
  <si>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</si>
  <si>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</si>
  <si>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</si>
  <si>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</si>
  <si>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</si>
  <si>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</si>
  <si>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</si>
  <si>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</si>
  <si>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</si>
  <si>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</si>
  <si>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</si>
  <si>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</si>
  <si>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</si>
  <si>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</si>
  <si>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</si>
  <si>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</si>
  <si>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</si>
  <si>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</si>
  <si>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</si>
  <si>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</si>
  <si>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</si>
  <si>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</si>
  <si>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</si>
  <si>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</si>
  <si>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</si>
  <si>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</si>
  <si>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</si>
  <si>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</si>
  <si>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</si>
  <si>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</si>
  <si>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</si>
  <si>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</si>
  <si>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</si>
  <si>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</si>
  <si>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</si>
  <si>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</si>
  <si>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</si>
  <si>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</si>
  <si>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</si>
  <si>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</si>
  <si>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</si>
  <si>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</si>
  <si>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</si>
  <si>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</si>
  <si>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</si>
  <si>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</si>
  <si>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</si>
  <si>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</si>
  <si>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</si>
  <si>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</si>
  <si>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</si>
  <si>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</si>
  <si>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</si>
  <si>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</si>
  <si>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</si>
  <si>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</si>
  <si>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</si>
  <si>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</si>
  <si>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</si>
  <si>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</si>
  <si>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</si>
  <si>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</si>
  <si>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</si>
  <si>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</si>
  <si>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</si>
  <si>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</si>
  <si>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</si>
  <si>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</si>
  <si>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</si>
  <si>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</si>
  <si>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</si>
  <si>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</si>
  <si>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</si>
  <si>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</si>
  <si>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</si>
  <si>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</si>
  <si>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</si>
  <si>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</si>
  <si>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</si>
  <si>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</si>
  <si>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</si>
  <si>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</si>
  <si>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</si>
  <si>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</si>
  <si>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</si>
  <si>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</si>
  <si>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</si>
  <si>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</si>
  <si>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</si>
  <si>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</si>
  <si>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</si>
  <si>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</si>
  <si>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</si>
  <si>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</si>
  <si>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</si>
  <si>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</si>
  <si>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</si>
  <si>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</si>
  <si>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</si>
  <si>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</si>
  <si>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</si>
  <si>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</si>
  <si>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</si>
  <si>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</si>
  <si>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</si>
  <si>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</si>
  <si>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</si>
  <si>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</si>
  <si>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</si>
  <si>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</si>
  <si>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</si>
  <si>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</si>
  <si>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</si>
  <si>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</si>
  <si>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</si>
  <si>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</si>
  <si>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</si>
  <si>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</si>
  <si>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</si>
  <si>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</si>
  <si>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</si>
  <si>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</si>
  <si>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</si>
  <si>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</si>
  <si>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</si>
  <si>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</si>
  <si>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</si>
  <si>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</si>
  <si>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</si>
  <si>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</si>
  <si>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</si>
  <si>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</si>
  <si>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</si>
  <si>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</si>
  <si>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</si>
  <si>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</si>
  <si>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</si>
  <si>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</si>
  <si>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</si>
  <si>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</si>
  <si>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</si>
  <si>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</si>
  <si>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</si>
  <si>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</si>
  <si>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</si>
  <si>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</si>
  <si>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</si>
  <si>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</si>
  <si>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</si>
  <si>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</si>
  <si>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</si>
  <si>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</si>
  <si>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</si>
  <si>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</si>
  <si>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</si>
  <si>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</si>
  <si>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</si>
  <si>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</si>
  <si>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</si>
  <si>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</si>
  <si>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</si>
  <si>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</si>
  <si>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</si>
  <si>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</si>
  <si>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</si>
  <si>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</si>
  <si>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</si>
  <si>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</si>
  <si>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</si>
  <si>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</si>
  <si>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</si>
  <si>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</si>
  <si>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</si>
  <si>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</si>
  <si>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</si>
  <si>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</si>
  <si>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</si>
  <si>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</si>
  <si>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</si>
  <si>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</si>
  <si>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</si>
  <si>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</si>
  <si>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</si>
  <si>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</si>
  <si>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</si>
  <si>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</si>
  <si>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</si>
  <si>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</si>
  <si>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</si>
  <si>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</si>
  <si>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</si>
  <si>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</si>
  <si>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</si>
  <si>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</si>
  <si>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</si>
  <si>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</si>
  <si>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</si>
  <si>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</si>
  <si>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</si>
  <si>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</si>
  <si>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</si>
  <si>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</si>
  <si>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</si>
  <si>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</si>
  <si>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</si>
  <si>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</si>
  <si>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</si>
  <si>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</si>
  <si>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</si>
  <si>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</si>
  <si>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</si>
  <si>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</si>
  <si>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</si>
  <si>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</si>
  <si>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</si>
  <si>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</si>
  <si>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</si>
  <si>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</si>
  <si>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</si>
  <si>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</si>
  <si>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</si>
  <si>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</si>
  <si>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PCM-20251023-00001134</t>
  </si>
  <si>
    <t xml:space="preserve">ETA </t>
  </si>
  <si>
    <t xml:space="preserve">                                                                                                      </t>
  </si>
  <si>
    <t xml:space="preserve"> PCM-20250215-00000830 </t>
  </si>
  <si>
    <t>LTE site still down and  site located in aramco area access issue need special permission</t>
  </si>
  <si>
    <t>PCM-20251023-00001092</t>
  </si>
  <si>
    <t>jed2361</t>
  </si>
  <si>
    <t>30 m</t>
  </si>
  <si>
    <t>jed2641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</si>
  <si>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</si>
  <si>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</si>
  <si>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</si>
  <si>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</si>
  <si>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</si>
  <si>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</si>
  <si>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</si>
  <si>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</si>
  <si>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PCM-20251023-00001027</t>
  </si>
  <si>
    <t xml:space="preserve">ETA 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</si>
</sst>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4" totalsRowShown="0" headerRowDxfId="157" dataDxfId="156" headerRowBorderDxfId="154" tableBorderDxfId="155" totalsRowBorderDxfId="153">
  <autoFilter ref="A1:CJ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4" totalsRowShown="0" headerRowDxfId="48" dataDxfId="47" headerRowBorderDxfId="45" tableBorderDxfId="46" totalsRowBorderDxfId="44">
  <autoFilter ref="A1:L2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290.60311990740593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10.108131481480086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45953.551545833332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45953.551545833332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45953.551545833332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45953.551545833332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45953.551545833332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45953.551545833332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45953.551545833332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45953.551545833332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45953.551545833332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45953.551545833332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45953.551545833332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45953.551545833332</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45953.551545833332</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45953.551545833332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45953.551545833332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45953.551545833332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45953.551545833332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45953.551545833332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45953.551545833332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45953.551545833332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45953.551545833332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45953.551545833332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45953.551545833332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45953.551545833332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45953.551545833332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45953.551545833332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45953.551545833332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45953.551545833332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45953.551545833332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45953.551545833332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45953.551545833332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45953.551545833332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45953.551545833332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45953.551545833332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45953.551545833332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45953.551545833332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45953.551545833332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45953.551545833332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45953.551545833332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45953.551545833332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45953.551545833332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45953.551545833332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45953.551545833332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45953.551545833332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45953.551545833332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45953.551545833332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45953.551545833332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45953.551545833332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45953.551545833332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45953.551545833332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45953.551545833332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45953.551545833332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45953.551545833332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45953.551545833332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45953.551545833332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45953.551545833332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45953.551545833332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45953.551545833332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45953.551545833332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45953.551545833332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45953.551545833332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45953.551545833332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45953.551545833332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45953.551545833332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45953.551545833332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45953.551545833332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45953.551545833332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45953.551545833332</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45953.551545833332</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45F60D8E-D99D-4B06-88C8-EC3E51F75A35}"/>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4"/>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128.55170787037059</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9.0557703703670995</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28608</v>
      </c>
      <c r="E5" s="116" t="s">
        <v>38998</v>
      </c>
      <c r="F5" s="117"/>
      <c r="G5" s="118">
        <f ca="1">IFERROR(NOW()-F5,"-")</f>
        <v>45953.551545833332</v>
      </c>
      <c r="H5" s="117">
        <v>45953.535243055558</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45953.551545833332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45953.551545833332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45953.551545833332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45953.551545833332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45953.551545833332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45953.551545833332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45953.551545833332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45953.551545833332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45953.551545833332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45953.551545833332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45953.551545833332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45953.551545833332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45953.551545833332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45953.551545833332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45953.551545833332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45953.551545833332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45953.551545833332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45953.551545833332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45953.551545833332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45953.551545833332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45953.551545833332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45953.551545833332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45953.551545833332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45953.551545833332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45953.551545833332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45953.551545833332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45953.551545833332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45953.551545833332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45953.551545833332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45953.551545833332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45953.551545833332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45953.551545833332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45953.551545833332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45953.551545833332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45953.551545833332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45953.551545833332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45953.551545833332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45953.551545833332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45953.551545833332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sheetData>
  <dataValidations count="2">
    <dataValidation allowBlank="1" showInputMessage="1" showErrorMessage="1" sqref="E1" xr:uid="{4D935161-CDD3-4592-B877-3FB59C99E142}"/>
    <dataValidation type="list" allowBlank="1" showInputMessage="1" showErrorMessage="1" sqref="E3:E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45953.551545833332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45953.551545833332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45953.551545833332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45953.551545833332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45953.551545833332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45953.551545833332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45953.551545833332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45953.551545833332</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45953.551545833332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45953.551545833332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45953.551545833332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45953.551545833332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45953.551545833332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45953.551545833332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45953.551545833332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45953.551545833332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45953.551545833332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45953.551545833332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45953.551545833332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45953.551545833332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45953.551545833332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45953.551545833332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45953.551545833332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45953.551545833332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45953.551545833332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45953.551545833332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45953.551545833332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45953.551545833332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45953.551545833332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45953.551545833332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45953.551545833332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45953.551545833332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45953.551545833332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45953.551545833332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45953.551545833332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45953.551545833332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45953.551545833332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45953.551545833332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45953.551545833332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45953.551545833332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45953.551545833332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45953.551545833332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45953.551545833332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45953.551545833332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45953.551545833332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45953.551545833332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45953.551545833332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45953.551545833332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45953.551545833332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45953.551545833332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45953.551545833332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45953.551545833332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45953.551545833332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45953.551545833332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45953.551545833332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45953.551545833332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45953.551545833332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45953.551545833332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45953.551545833332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45953.551545833332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45953.551545833332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45953.551545833332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45953.551545833332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45953.551545833332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45953.551545833332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45953.551545833332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45953.551545833332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45953.551545833332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45953.551545833332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45953.551545833332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45953.551545833332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45953.551545833332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45953.551545833332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45953.551545833332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45953.551545833332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45953.551545833332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45953.551545833332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45953.551545833332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45953.551545833332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45953.551545833332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45953.551545833332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45953.551545833332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45953.551545833332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45953.551545833332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45953.551545833332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45953.551545833332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45953.551545833332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45953.551545833332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45953.551545833332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45953.551545833332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45953.551545833332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45953.551545833332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45953.551545833332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45953.551545833332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45953.551545833332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45953.551545833332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45953.551545833332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45953.551545833332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45953.551545833332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45953.551545833332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45953.551545833332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45953.551545833332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45953.551545833332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45953.551545833332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45953.551545833332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45953.551545833332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45953.551545833332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45953.551545833332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45953.551545833332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45953.551545833332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45953.551545833332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45953.551545833332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45953.551545833332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45953.551545833332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45953.551545833332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45953.551545833332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45953.551545833332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45953.551545833332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45953.551545833332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45953.551545833332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45953.551545833332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45953.551545833332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45953.551545833332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45953.551545833332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45953.551545833332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45953.551545833332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45953.551545833332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45953.551545833332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45953.551545833332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45953.551545833332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45953.551545833332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45953.551545833332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45953.551545833332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45953.551545833332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45953.551545833332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45953.551545833332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45953.551545833332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45953.551545833332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45953.551545833332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45953.551545833332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45953.551545833332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45953.551545833332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45953.551545833332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45953.551545833332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45953.551545833332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45953.551545833332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45953.551545833332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45953.551545833332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45953.551545833332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45953.551545833332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45953.551545833332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45953.551545833332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45953.551545833332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45953.551545833332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45953.551545833332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45953.551545833332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45953.551545833332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45953.551545833332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45953.551545833332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45953.551545833332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45953.551545833332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45953.551545833332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45953.551545833332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45953.551545833332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45953.551545833332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45953.551545833332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45953.551545833332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45953.551545833332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45953.551545833332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45953.551545833332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45953.551545833332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45953.551545833332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45953.551545833332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45953.551545833332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45953.551545833332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45953.551545833332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45953.551545833332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45953.551545833332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45953.551545833332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45953.551545833332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45953.551545833332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45953.551545833332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45953.551545833332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45953.551545833332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45953.551545833332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45953.551545833332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45953.551545833332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45953.551545833332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45953.551545833332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45953.551545833332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45953.551545833332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45953.551545833332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45953.551545833332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45953.551545833332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45953.551545833332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45953.551545833332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45953.551545833332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45953.551545833332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45953.551545833332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45953.551545833332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45953.551545833332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45953.551545833332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45953.551545833332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45953.551545833332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45953.551545833332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45953.551545833332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45953.551545833332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45953.551545833332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45953.551545833332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45953.551545833332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45953.551545833332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45953.551545833332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45953.551545833332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45953.551545833332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45953.551545833332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45953.551545833332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45953.551545833332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45953.551545833332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45953.551545833332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45953.551545833332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45953.551545833332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45953.551545833332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45953.551545833332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45953.551545833332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45953.551545833332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45953.551545833332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45953.551545833332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45953.551545833332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45953.551545833332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45953.551545833332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45953.551545833332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45953.551545833332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45953.551545833332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45953.551545833332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45953.551545833332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45953.551545833332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45953.551545833332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45953.551545833332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45953.551545833332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45953.551545833332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45953.551545833332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45953.551545833332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45953.551545833332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45953.551545833332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45953.551545833332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45953.551545833332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45953.551545833332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45953.551545833332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45953.551545833332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45953.551545833332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45953.551545833332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45953.551545833332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45953.551545833332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45953.551545833332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45953.551545833332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45953.551545833332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45953.551545833332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45953.551545833332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45953.551545833332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45953.551545833332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45953.551545833332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45953.551545833332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45953.551545833332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45953.551545833332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45953.551545833332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45953.551545833332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45953.551545833332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45953.551545833332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45953.551545833332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45953.551545833332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45953.551545833332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45953.551545833332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45953.551545833332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45953.551545833332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45953.551545833332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45953.551545833332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45953.551545833332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45953.551545833332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45953.551545833332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45953.551545833332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45953.551545833332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45953.551545833332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45953.551545833332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45953.551545833332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45953.551545833332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45953.551545833332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45953.551545833332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45953.551545833332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45953.551545833332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45953.551545833332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45953.551545833332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45953.551545833332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45953.551545833332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45953.551545833332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45953.551545833332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45953.551545833332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45953.551545833332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45953.551545833332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45953.551545833332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45953.551545833332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45953.551545833332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45953.551545833332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45953.551545833332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45953.551545833332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45953.551545833332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45953.551545833332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45953.551545833332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45953.551545833332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45953.551545833332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45953.551545833332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45953.551545833332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45953.551545833332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45953.551545833332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45953.551545833332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45953.551545833332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45953.551545833332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45953.551545833332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45953.551545833332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45953.551545833332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45953.551545833332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45953.551545833332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45953.551545833332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45953.551545833332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45953.551545833332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45953.551545833332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45953.551545833332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45953.551545833332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45953.551545833332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45953.551545833332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45953.551545833332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45953.551545833332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45953.551545833332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45953.551545833332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45953.551545833332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45953.551545833332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45953.551545833332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45953.551545833332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45953.551545833332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45953.551545833332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45953.551545833332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45953.551545833332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45953.551545833332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45953.551545833332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45953.551545833332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45953.551545833332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45953.551545833332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45953.551545833332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45953.551545833332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45953.551545833332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45953.551545833332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45953.551545833332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45953.551545833332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45953.551545833332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45953.551545833332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45953.551545833332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45953.551545833332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45953.551545833332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45953.551545833332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45953.551545833332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45953.551545833332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45953.551545833332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45953.551545833332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45953.551545833332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45953.551545833332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45953.551545833332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45953.551545833332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45953.551545833332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45953.551545833332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45953.551545833332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45953.551545833332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45953.551545833332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45953.551545833332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45953.551545833332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45953.551545833332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45953.551545833332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45953.551545833332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45953.551545833332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45953.551545833332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45953.551545833332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45953.551545833332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45953.551545833332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45953.551545833332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45953.551545833332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45953.551545833332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45953.551545833332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45953.551545833332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45953.551545833332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45953.551545833332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45953.551545833332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45953.551545833332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45953.551545833332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45953.551545833332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45953.551545833332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45953.551545833332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45953.551545833332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45953.551545833332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45953.551545833332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45953.551545833332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45953.551545833332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45953.551545833332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45953.551545833332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45953.551545833332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45953.551545833332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45953.551545833332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45953.551545833332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45953.551545833332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45953.551545833332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45953.551545833332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45953.551545833332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45953.551545833332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45953.551545833332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45953.551545833332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45953.551545833332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45953.551545833332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45953.551545833332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45953.551545833332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45953.551545833332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45953.551545833332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45953.551545833332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45953.551545833332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45953.551545833332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45953.551545833332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45953.551545833332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45953.551545833332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45953.551545833332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45953.551545833332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45953.551545833332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45953.551545833332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45953.551545833332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45953.551545833332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45953.551545833332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45953.551545833332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45953.551545833332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45953.551545833332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45953.551545833332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45953.551545833332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45953.551545833332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45953.551545833332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45953.551545833332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45953.551545833332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45953.551545833332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45953.551545833332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45953.551545833332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45953.551545833332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45953.551545833332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45953.551545833332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45953.551545833332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45953.551545833332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45953.551545833332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45953.551545833332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45953.551545833332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45953.551545833332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45953.551545833332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45953.551545833332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45953.551545833332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45953.551545833332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45953.551545833332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45953.551545833332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45953.551545833332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45953.551545833332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45953.551545833332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45953.551545833332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45953.551545833332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45953.551545833332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45953.551545833332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45953.551545833332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45953.551545833332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45953.551545833332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45953.551545833332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45953.551545833332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45953.551545833332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45953.551545833332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45953.551545833332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45953.551545833332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45953.551545833332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45953.551545833332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45953.551545833332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45953.551545833332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45953.551545833332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45953.551545833332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45953.551545833332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45953.551545833332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45953.551545833332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45953.551545833332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45953.551545833332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45953.551545833332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45953.551545833332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45953.551545833332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45953.551545833332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45953.551545833332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45953.551545833332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45953.551545833332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45953.551545833332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45953.551545833332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45953.551545833332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45953.551545833332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45953.551545833332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45953.551545833332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45953.551545833332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45953.551545833332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45953.551545833332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45953.551545833332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45953.551545833332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45953.551545833332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45953.551545833332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45953.551545833332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45953.551545833332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45953.551545833332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45953.551545833332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45953.551545833332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45953.551545833332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45953.551545833332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45953.551545833332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45953.551545833332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45953.551545833332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45953.551545833332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45953.551545833332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45953.551545833332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45953.551545833332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45953.551545833332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45953.551545833332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45953.551545833332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45953.551545833332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45953.551545833332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45953.551545833332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45953.551545833332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45953.551545833332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45953.551545833332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45953.551545833332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45953.551545833332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45953.551545833332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45953.551545833332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45953.551545833332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45953.551545833332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45953.551545833332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45953.551545833332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45953.551545833332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45953.551545833332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45953.551545833332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45953.551545833332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45953.551545833332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45953.551545833332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45953.551545833332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45953.551545833332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45953.551545833332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45953.551545833332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45953.551545833332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45953.551545833332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45953.551545833332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45953.551545833332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45953.551545833332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45953.551545833332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45953.551545833332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45953.551545833332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45953.551545833332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45953.551545833332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45953.551545833332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45953.551545833332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45953.551545833332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45953.551545833332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45953.551545833332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45953.551545833332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45953.551545833332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45953.551545833332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45953.551545833332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45953.551545833332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45953.551545833332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45953.551545833332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45953.551545833332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45953.551545833332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45953.551545833332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45953.551545833332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45953.551545833332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45953.551545833332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45953.551545833332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45953.551545833332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45953.551545833332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45953.551545833332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45953.551545833332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45953.551545833332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45953.551545833332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45953.551545833332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45953.551545833332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45953.551545833332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45953.551545833332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45953.551545833332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45953.551545833332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45953.551545833332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45953.551545833332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45953.551545833332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45953.551545833332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45953.551545833332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45953.551545833332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45953.551545833332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45953.551545833332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45953.551545833332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45953.551545833332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45953.551545833332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45953.551545833332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45953.551545833332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45953.551545833332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45953.551545833332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45953.551545833332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45953.551545833332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45953.551545833332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45953.551545833332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45953.551545833332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45953.551545833332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45953.551545833332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45953.551545833332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45953.551545833332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45953.551545833332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45953.551545833332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45953.551545833332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45953.551545833332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45953.551545833332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45953.551545833332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45953.551545833332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45953.551545833332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45953.551545833332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45953.551545833332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45953.551545833332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45953.551545833332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45953.551545833332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45953.551545833332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45953.551545833332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45953.551545833332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45953.551545833332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45953.551545833332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45953.551545833332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45953.551545833332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45953.551545833332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45953.551545833332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45953.551545833332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45953.551545833332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45953.551545833332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45953.551545833332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45953.551545833332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45953.551545833332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45953.551545833332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45953.551545833332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45953.551545833332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45953.551545833332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45953.551545833332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45953.551545833332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45953.551545833332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45953.551545833332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45953.551545833332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45953.551545833332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45953.551545833332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45953.551545833332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45953.551545833332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45953.551545833332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45953.551545833332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45953.551545833332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45953.551545833332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45953.551545833332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45953.551545833332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45953.551545833332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45953.551545833332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45953.551545833332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45953.551545833332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45953.551545833332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45953.551545833332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45953.551545833332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45953.551545833332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45953.551545833332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45953.551545833332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45953.551545833332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45953.551545833332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45953.551545833332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45953.551545833332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45953.551545833332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45953.551545833332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45953.551545833332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45953.551545833332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45953.551545833332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45953.551545833332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45953.551545833332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45953.551545833332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45953.551545833332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45953.551545833332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45953.551545833332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45953.551545833332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45953.551545833332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45953.551545833332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45953.551545833332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45953.551545833332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45953.551545833332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45953.551545833332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45953.551545833332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45953.551545833332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45953.551545833332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45953.551545833332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45953.551545833332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45953.551545833332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45953.551545833332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45953.551545833332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45953.551545833332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45953.551545833332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45953.551545833332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45953.551545833332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45953.551545833332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45953.551545833332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45953.551545833332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45953.551545833332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45953.551545833332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45953.551545833332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45953.551545833332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45953.551545833332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45953.551545833332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45953.551545833332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45953.551545833332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45953.551545833332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45953.551545833332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45953.551545833332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45953.551545833332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45953.551545833332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45953.551545833332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45953.551545833332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45953.551545833332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45953.551545833332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45953.551545833332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45953.551545833332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45953.551545833332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45953.551545833332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45953.551545833332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45953.551545833332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45953.551545833332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45953.551545833332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45953.551545833332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45953.551545833332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45953.551545833332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45953.551545833332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45953.551545833332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45953.551545833332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45953.551545833332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45953.551545833332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45953.551545833332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45953.551545833332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45953.551545833332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45953.551545833332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45953.551545833332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45953.551545833332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45953.551545833332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45953.551545833332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45953.551545833332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45953.551545833332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45953.551545833332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45953.551545833332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45953.551545833332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45953.551545833332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45953.551545833332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45953.551545833332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45953.551545833332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45953.551545833332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45953.551545833332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45953.551545833332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45953.551545833332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45953.551545833332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45953.551545833332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45953.551545833332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45953.551545833332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45953.551545833332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45953.551545833332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45953.551545833332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45953.551545833332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45953.551545833332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45953.551545833332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45953.551545833332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45953.551545833332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45953.551545833332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45953.551545833332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45953.551545833332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45953.551545833332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45953.551545833332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45953.551545833332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45953.551545833332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45953.551545833332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45953.551545833332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45953.551545833332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45953.551545833332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45953.551545833332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45953.551545833332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45953.551545833332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45953.551545833332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45953.551545833332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45953.551545833332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45953.551545833332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45953.551545833332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45953.551545833332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45953.551545833332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45953.551545833332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45953.551545833332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45953.551545833332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45953.551545833332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45953.551545833332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45953.551545833332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45953.551545833332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45953.551545833332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45953.551545833332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45953.551545833332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45953.551545833332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45953.551545833332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45953.551545833332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45953.551545833332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45953.551545833332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45953.551545833332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45953.551545833332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45953.551545833332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45953.551545833332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45953.551545833332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45953.551545833332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45953.551545833332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45953.551545833332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45953.551545833332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45953.551545833332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45953.551545833332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45953.551545833332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45953.551545833332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45953.551545833332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45953.551545833332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45953.551545833332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45953.551545833332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45953.551545833332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45953.551545833332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45953.551545833332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45953.551545833332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45953.551545833332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45953.551545833332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45953.551545833332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45953.551545833332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45953.551545833332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45953.551545833332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45953.551545833332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45953.551545833332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45953.551545833332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45953.551545833332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45953.551545833332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45953.551545833332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45953.551545833332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45953.551545833332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45953.551545833332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45953.551545833332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45953.551545833332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45953.551545833332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45953.551545833332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45953.551545833332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45953.551545833332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45953.551545833332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45953.551545833332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45953.551545833332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45953.551545833332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45953.551545833332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45953.551545833332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45953.551545833332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45953.551545833332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45953.551545833332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45953.551545833332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45953.551545833332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45953.551545833332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45953.551545833332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45953.551545833332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45953.551545833332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45953.551545833332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45953.551545833332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45953.551545833332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45953.551545833332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45953.551545833332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45953.551545833332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45953.551545833332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45953.551545833332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45953.551545833332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45953.551545833332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45953.551545833332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45953.551545833332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45953.551545833332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45953.551545833332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45953.551545833332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45953.551545833332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45953.551545833332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45953.551545833332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45953.551545833332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45953.551545833332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45953.551545833332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45953.551545833332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45953.551545833332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45953.551545833332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45953.551545833332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45953.551545833332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45953.551545833332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45953.551545833332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45953.551545833332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45953.551545833332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45953.551545833332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45953.551545833332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45953.551545833332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45953.551545833332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45953.551545833332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45953.551545833332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45953.551545833332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45953.551545833332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45953.551545833332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45953.551545833332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45953.551545833332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45953.551545833332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45953.551545833332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45953.551545833332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45953.551545833332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45953.551545833332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45953.551545833332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45953.551545833332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45953.551545833332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45953.551545833332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45953.551545833332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45953.551545833332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45953.551545833332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45953.551545833332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45953.551545833332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45953.551545833332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45953.551545833332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45953.551545833332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45953.551545833332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45953.551545833332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45953.551545833332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45953.551545833332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45953.551545833332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45953.551545833332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45953.551545833332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45953.551545833332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45953.551545833332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45953.551545833332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45953.551545833332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45953.551545833332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45953.551545833332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45953.551545833332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45953.551545833332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45953.551545833332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45953.551545833332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45953.551545833332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45953.551545833332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45953.551545833332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45953.551545833332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45953.551545833332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45953.551545833332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45953.551545833332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45953.551545833332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45953.551545833332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45953.551545833332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45953.551545833332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45953.551545833332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45953.551545833332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45953.551545833332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45953.551545833332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45953.551545833332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45953.551545833332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45953.551545833332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45953.551545833332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45953.551545833332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45953.551545833332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45953.551545833332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45953.551545833332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45953.551545833332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45953.551545833332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45953.551545833332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45953.551545833332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45953.551545833332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45953.551545833332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45953.551545833332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45953.551545833332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45953.551545833332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45953.551545833332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45953.551545833332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45953.551545833332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45953.551545833332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45953.551545833332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45953.551545833332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45953.551545833332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45953.551545833332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45953.551545833332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45953.551545833332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45953.551545833332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45953.551545833332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45953.551545833332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45953.551545833332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45953.551545833332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45953.551545833332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45953.551545833332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45953.551545833332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45953.551545833332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45953.551545833332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45953.551545833332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45953.551545833332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45953.551545833332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45953.551545833332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45953.551545833332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45953.551545833332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45953.551545833332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45953.551545833332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45953.551545833332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45953.551545833332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45953.551545833332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45953.551545833332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45953.551545833332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45953.551545833332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45953.551545833332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45953.551545833332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45953.551545833332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45953.551545833332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45953.551545833332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45953.551545833332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45953.551545833332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45953.551545833332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45953.551545833332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45953.551545833332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45953.551545833332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45953.551545833332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45953.551545833332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45953.551545833332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45953.551545833332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45953.551545833332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45953.551545833332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45953.551545833332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45953.551545833332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45953.551545833332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45953.551545833332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45953.551545833332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45953.551545833332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45953.551545833332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45953.551545833332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45953.551545833332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45953.551545833332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45953.551545833332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45953.551545833332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45953.551545833332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45953.551545833332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45953.551545833332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45953.551545833332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45953.551545833332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45953.551545833332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45953.551545833332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45953.551545833332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45953.551545833332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45953.551545833332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45953.551545833332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45953.551545833332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45953.551545833332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45953.551545833332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45953.551545833332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45953.551545833332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45953.551545833332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45953.551545833332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45953.551545833332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45953.551545833332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45953.551545833332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45953.551545833332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45953.551545833332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45953.551545833332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45953.551545833332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45953.551545833332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45953.551545833332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45953.551545833332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45953.551545833332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45953.551545833332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45953.551545833332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45953.551545833332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45953.551545833332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45953.551545833332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45953.551545833332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45953.551545833332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45953.551545833332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45953.551545833332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45953.551545833332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45953.551545833332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45953.551545833332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45953.551545833332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45953.551545833332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45953.551545833332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45953.551545833332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45953.551545833332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45953.551545833332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45953.551545833332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45953.551545833332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45953.551545833332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45953.551545833332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45953.551545833332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45953.551545833332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45953.551545833332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45953.551545833332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45953.551545833332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45953.551545833332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45953.551545833332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45953.551545833332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45953.551545833332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45953.551545833332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45953.551545833332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45953.551545833332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45953.551545833332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45953.551545833332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45953.551545833332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45953.551545833332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45953.551545833332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45953.551545833332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45953.551545833332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45953.551545833332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45953.551545833332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45953.551545833332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45953.551545833332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45953.551545833332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45953.551545833332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45953.551545833332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45953.551545833332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45953.551545833332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45953.551545833332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45953.551545833332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45953.551545833332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45953.551545833332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45953.551545833332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45953.551545833332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45953.551545833332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45953.551545833332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45953.551545833332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45953.551545833332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45953.551545833332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45953.551545833332</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4"/>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250.07082824073586</v>
      </c>
      <c r="H2" s="101">
        <v>45703.474768518521</v>
      </c>
      <c r="I2" s="98" t="str">
        <f>IFERROR(VLOOKUP(D2,DB!A:F,6,0),"")</f>
        <v>SCECO</v>
      </c>
      <c r="J2" s="98" t="str">
        <f>IFERROR(VLOOKUP(D2,DB!A:G,7,0),"")</f>
        <v>Dead</v>
      </c>
      <c r="K2" s="103" t="s">
        <v>39090</v>
      </c>
      <c r="L2" s="95" t="str">
        <f>IFERROR(VLOOKUP(D2,DB!A:I,9,0),"")</f>
        <v>Latis</v>
      </c>
    </row>
    <row r="3" spans="1:16" ht="15" customHeight="1">
      <c r="A3" s="121" t="s">
        <v>39091</v>
      </c>
      <c r="B3" s="98" t="str">
        <f>IFERROR(VLOOKUP(D3,DB!A:K,11,0),"")</f>
        <v>R4</v>
      </c>
      <c r="C3" s="122">
        <v>2</v>
      </c>
      <c r="D3" s="123" t="s">
        <v>39092</v>
      </c>
      <c r="E3" s="100" t="s">
        <v>38998</v>
      </c>
      <c r="F3" s="125">
        <v>45953.518750000003</v>
      </c>
      <c r="G3" s="126">
        <f ca="1">IFERROR(NOW()-F3,"")</f>
        <v>3.2795833329146262E-2</v>
      </c>
      <c r="H3" s="125">
        <v>45953.504606481481</v>
      </c>
      <c r="I3" s="121" t="str">
        <f>IFERROR(VLOOKUP(D3,DB!A:F,6,0),"")</f>
        <v>SCECO</v>
      </c>
      <c r="J3" s="121" t="str">
        <f>IFERROR(VLOOKUP(D3,DB!A:G,7,0),"")</f>
        <v>Vandalized</v>
      </c>
      <c r="K3" s="127" t="s">
        <v>39093</v>
      </c>
      <c r="L3" s="123" t="str">
        <f>IFERROR(VLOOKUP(D3,DB!A:I,9,0),"")</f>
        <v>Latis</v>
      </c>
    </row>
    <row r="4" spans="1:16" ht="15" customHeight="1">
      <c r="A4" s="121"/>
      <c r="B4" s="98" t="str">
        <f>IFERROR(VLOOKUP(D4,DB!A:K,11,0),"")</f>
        <v/>
      </c>
      <c r="C4" s="122"/>
      <c r="D4" s="95"/>
      <c r="E4" s="100"/>
      <c r="F4" s="125"/>
      <c r="G4" s="126">
        <f ca="1">IFERROR(NOW()-F4,"")</f>
        <v>45953.551545833332</v>
      </c>
      <c r="H4" s="125"/>
      <c r="I4" s="121" t="str">
        <f>IFERROR(VLOOKUP(D4,DB!A:F,6,0),"")</f>
        <v/>
      </c>
      <c r="J4" s="121" t="str">
        <f>IFERROR(VLOOKUP(D4,DB!A:G,7,0),"")</f>
        <v/>
      </c>
      <c r="K4" s="127"/>
      <c r="L4" s="123" t="str">
        <f>IFERROR(VLOOKUP(D4,DB!A:I,9,0),"")</f>
        <v/>
      </c>
    </row>
    <row r="5" spans="1:16" ht="15" customHeight="1">
      <c r="A5" s="121"/>
      <c r="B5" s="98" t="str">
        <f>IFERROR(VLOOKUP(D5,DB!A:K,11,0),"")</f>
        <v/>
      </c>
      <c r="C5" s="122"/>
      <c r="D5" s="95"/>
      <c r="E5" s="100"/>
      <c r="F5" s="125"/>
      <c r="G5" s="126">
        <f ca="1">IFERROR(NOW()-F5,"")</f>
        <v>45953.551545833332</v>
      </c>
      <c r="H5" s="125"/>
      <c r="I5" s="121" t="str">
        <f>IFERROR(VLOOKUP(D5,DB!A:F,6,0),"")</f>
        <v/>
      </c>
      <c r="J5" s="121" t="str">
        <f>IFERROR(VLOOKUP(D5,DB!A:G,7,0),"")</f>
        <v/>
      </c>
      <c r="K5" s="127"/>
      <c r="L5" s="123" t="str">
        <f>IFERROR(VLOOKUP(D5,DB!A:I,9,0),"")</f>
        <v/>
      </c>
    </row>
    <row r="6" spans="1:16" ht="15" customHeight="1">
      <c r="A6" s="121"/>
      <c r="B6" s="121" t="str">
        <f>IFERROR(VLOOKUP(D6,DB!A:K,11,0),"")</f>
        <v>R4</v>
      </c>
      <c r="C6" s="122"/>
      <c r="D6" s="123" t="s">
        <v>39094</v>
      </c>
      <c r="E6" s="100"/>
      <c r="F6" s="125"/>
      <c r="G6" s="126">
        <f ca="1">IFERROR(NOW()-F6,"")</f>
        <v>45953.551545833332</v>
      </c>
      <c r="H6" s="125"/>
      <c r="I6" s="121" t="str">
        <f>IFERROR(VLOOKUP(D6,DB!A:F,6,0),"")</f>
        <v>SCECO</v>
      </c>
      <c r="J6" s="121" t="str">
        <f>IFERROR(VLOOKUP(D6,DB!A:G,7,0),"")</f>
        <v>Dead</v>
      </c>
      <c r="K6" s="127"/>
      <c r="L6" s="123" t="str">
        <f>IFERROR(VLOOKUP(D6,DB!A:I,9,0),"")</f>
        <v>Latis</v>
      </c>
    </row>
    <row r="7" spans="1:16" ht="15" customHeight="1">
      <c r="A7" s="121"/>
      <c r="B7" s="121" t="str">
        <f>IFERROR(VLOOKUP(D7,DB!A:K,11,0),"")</f>
        <v/>
      </c>
      <c r="C7" s="122"/>
      <c r="D7" s="95"/>
      <c r="E7" s="100"/>
      <c r="F7" s="125"/>
      <c r="G7" s="126">
        <f ca="1">IFERROR(NOW()-F7,"")</f>
        <v>45953.551545833332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45953.551545833332</v>
      </c>
      <c r="H8" s="125"/>
      <c r="I8" s="121" t="str">
        <f>IFERROR(VLOOKUP(D8,DB!A:F,6,0),"")</f>
        <v/>
      </c>
      <c r="J8" s="121" t="str">
        <f>IFERROR(VLOOKUP(D8,DB!A:G,7,0),"")</f>
        <v/>
      </c>
      <c r="K8" s="127"/>
      <c r="L8" s="123" t="str">
        <f>IFERROR(VLOOKUP(D8,DB!A:I,9,0),"")</f>
        <v/>
      </c>
    </row>
    <row r="9" spans="1:16" ht="15" customHeight="1">
      <c r="A9" s="121"/>
      <c r="B9" s="121" t="str">
        <f>IFERROR(VLOOKUP(D9,DB!A:K,11,0),"")</f>
        <v/>
      </c>
      <c r="C9" s="122"/>
      <c r="D9"/>
      <c r="E9" s="100"/>
      <c r="F9" s="125"/>
      <c r="G9" s="126">
        <f ca="1">IFERROR(NOW()-F9,"")</f>
        <v>45953.551545833332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45953.551545833332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c r="E11" s="100"/>
      <c r="F11" s="125"/>
      <c r="G11" s="126">
        <f ca="1">IFERROR(NOW()-F11,"")</f>
        <v>45953.551545833332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45953.551545833332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45953.551545833332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45953.551545833332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45953.551545833332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45953.551545833332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45953.551545833332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45953.551545833332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45953.551545833332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45953.551545833332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45953.551545833332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95"/>
      <c r="E22" s="124"/>
      <c r="F22" s="125"/>
      <c r="G22" s="126">
        <f ca="1">IFERROR(NOW()-F22,"")</f>
        <v>45953.551545833332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45953.551545833332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45953.551545833332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45953.551545833332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45953.551545833332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45953.551545833332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45953.551545833332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45953.551545833332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45953.551545833332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45953.551545833332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45953.551545833332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45953.551545833332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45953.551545833332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45953.551545833332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45953.551545833332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45953.551545833332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45953.551545833332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45953.551545833332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45953.551545833332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45953.551545833332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45953.551545833332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45953.551545833332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45953.551545833332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45953.551545833332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45953.551545833332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45953.551545833332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45953.551545833332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45953.551545833332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45953.551545833332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45953.551545833332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45953.551545833332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45953.551545833332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45953.551545833332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45953.551545833332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45953.551545833332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45953.551545833332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45953.551545833332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45953.551545833332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45953.551545833332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45953.551545833332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45953.551545833332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45953.551545833332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45953.551545833332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45953.551545833332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45953.551545833332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45953.551545833332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45953.551545833332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45953.551545833332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45953.551545833332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45953.551545833332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45953.551545833332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45953.551545833332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45953.551545833332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45953.551545833332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45953.551545833332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45953.551545833332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45953.551545833332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45953.551545833332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45953.551545833332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45953.551545833332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45953.551545833332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45953.551545833332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45953.551545833332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45953.551545833332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45953.551545833332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45953.551545833332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45953.551545833332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45953.551545833332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45953.551545833332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45953.551545833332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45953.551545833332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45953.551545833332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45953.551545833332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45953.551545833332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45953.551545833332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45953.551545833332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45953.551545833332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45953.551545833332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45953.551545833332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45953.551545833332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45953.551545833332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45953.551545833332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45953.551545833332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45953.551545833332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45953.551545833332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45953.551545833332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45953.551545833332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45953.551545833332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45953.551545833332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45953.551545833332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45953.551545833332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45953.551545833332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45953.551545833332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45953.551545833332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45953.551545833332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45953.551545833332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45953.551545833332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45953.551545833332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45953.551545833332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45953.551545833332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45953.551545833332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45953.551545833332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45953.551545833332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45953.551545833332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45953.551545833332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45953.551545833332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45953.551545833332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45953.551545833332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45953.551545833332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45953.551545833332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45953.551545833332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45953.551545833332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45953.551545833332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45953.551545833332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45953.551545833332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45953.551545833332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45953.551545833332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45953.551545833332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45953.551545833332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45953.551545833332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45953.551545833332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45953.551545833332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45953.551545833332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45953.551545833332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45953.551545833332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45953.551545833332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45953.551545833332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45953.551545833332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45953.551545833332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45953.551545833332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45953.551545833332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45953.551545833332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45953.551545833332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45953.551545833332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45953.551545833332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45953.551545833332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45953.551545833332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45953.551545833332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45953.551545833332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45953.551545833332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45953.551545833332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45953.551545833332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45953.551545833332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45953.551545833332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45953.551545833332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45953.551545833332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45953.551545833332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45953.551545833332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45953.551545833332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45953.551545833332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45953.551545833332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45953.551545833332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45953.551545833332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45953.551545833332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45953.551545833332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45953.551545833332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45953.551545833332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45953.551545833332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45953.551545833332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45953.551545833332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45953.551545833332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45953.551545833332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45953.551545833332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45953.551545833332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45953.551545833332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45953.551545833332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45953.551545833332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45953.551545833332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45953.551545833332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45953.551545833332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45953.551545833332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45953.551545833332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45953.551545833332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45953.551545833332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45953.551545833332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45953.551545833332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45953.551545833332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45953.551545833332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45953.551545833332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45953.551545833332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45953.551545833332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45953.551545833332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45953.551545833332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45953.551545833332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45953.551545833332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45953.551545833332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45953.551545833332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45953.551545833332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45953.551545833332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45953.551545833332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45953.551545833332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45953.551545833332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45953.551545833332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45953.551545833332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45953.551545833332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45953.551545833332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45953.551545833332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45953.551545833332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45953.551545833332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45953.551545833332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45953.551545833332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45953.551545833332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45953.551545833332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45953.551545833332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45953.551545833332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45953.551545833332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45953.551545833332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45953.551545833332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45953.551545833332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45953.551545833332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45953.551545833332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45953.551545833332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45953.551545833332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45953.551545833332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45953.551545833332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45953.551545833332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45953.551545833332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45953.551545833332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45953.551545833332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45953.551545833332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45953.551545833332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45953.551545833332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45953.551545833332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45953.551545833332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45953.551545833332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45953.551545833332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45953.551545833332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45953.551545833332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45953.551545833332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45953.551545833332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45953.551545833332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45953.551545833332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45953.551545833332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45953.551545833332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45953.551545833332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45953.551545833332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45953.551545833332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45953.551545833332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45953.551545833332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45953.551545833332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45953.551545833332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45953.551545833332</v>
      </c>
      <c r="H263" s="125"/>
      <c r="I263" s="121" t="str">
        <f>IFERROR(VLOOKUP(D263,DB!A:F,6,0),"")</f>
        <v/>
      </c>
      <c r="J263" s="121" t="str">
        <f>IFERROR(VLOOKUP(D263,DB!A:G,7,0),"")</f>
        <v/>
      </c>
      <c r="K263" s="127"/>
      <c r="L263" s="123" t="str">
        <f>IFERROR(VLOOKUP(D263,DB!A:I,9,0),"")</f>
        <v/>
      </c>
    </row>
    <row r="264" spans="1:12" ht="15" customHeight="1">
      <c r="A264" s="128"/>
      <c r="B264" s="128" t="str">
        <f>IFERROR(VLOOKUP(D264,DB!A:K,11,0),"")</f>
        <v/>
      </c>
      <c r="C264" s="129"/>
      <c r="D264" s="130"/>
      <c r="E264" s="131"/>
      <c r="F264" s="132"/>
      <c r="G264" s="133">
        <f ca="1">IFERROR(NOW()-F264,"")</f>
        <v>45953.551545833332</v>
      </c>
      <c r="H264" s="132"/>
      <c r="I264" s="128" t="str">
        <f>IFERROR(VLOOKUP(D264,DB!A:F,6,0),"")</f>
        <v/>
      </c>
      <c r="J264" s="128" t="str">
        <f>IFERROR(VLOOKUP(D264,DB!A:G,7,0),"")</f>
        <v/>
      </c>
      <c r="K264" s="134"/>
      <c r="L264" s="130" t="str">
        <f>IFERROR(VLOOKUP(D264,DB!A:I,9,0),"")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6"/>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39095</v>
      </c>
      <c r="B2" s="37" t="str">
        <f>IFERROR(VLOOKUP(D2,DB!A:K,11,0),"")</f>
        <v>R5</v>
      </c>
      <c r="C2" s="37">
        <v>3</v>
      </c>
      <c r="D2" s="120" t="s">
        <v>36034</v>
      </c>
      <c r="E2" s="37" t="s">
        <v>38998</v>
      </c>
      <c r="F2" s="38">
        <v>45891.832060185188</v>
      </c>
      <c r="G2" s="146">
        <f ca="1">IFERROR(NOW()-F2,"")</f>
        <v>61.719485648143745</v>
      </c>
      <c r="H2" s="38">
        <v>45891.790393518517</v>
      </c>
      <c r="I2" s="37" t="str">
        <f>IFERROR(VLOOKUP(D2,DB!A:F,6,0),"")</f>
        <v>Generator-SG</v>
      </c>
      <c r="J2" s="37" t="str">
        <f>IFERROR(VLOOKUP(D2,DB!A:G,7,0),"")</f>
        <v>Vandalized</v>
      </c>
      <c r="K2" s="37" t="s">
        <v>39096</v>
      </c>
      <c r="L2" s="37" t="str">
        <f>IFERROR(VLOOKUP(D2,DB!A:I,9,0),"")</f>
        <v>Latis</v>
      </c>
      <c r="M2" s="119"/>
    </row>
    <row r="3" spans="1:13" ht="30.75">
      <c r="A3" s="37" t="s">
        <v>39097</v>
      </c>
      <c r="B3" s="37" t="str">
        <f>IFERROR(VLOOKUP(D3,DB!A:K,11,0),"")</f>
        <v>R5</v>
      </c>
      <c r="C3" s="37">
        <v>1</v>
      </c>
      <c r="D3" s="37" t="s">
        <v>31329</v>
      </c>
      <c r="E3" s="37" t="s">
        <v>39079</v>
      </c>
      <c r="F3" s="38">
        <v>45926.188877314817</v>
      </c>
      <c r="G3" s="146">
        <f t="shared" ref="G3" ca="1" si="0">IFERROR(NOW()-F3,"")</f>
        <v>27.36266851851542</v>
      </c>
      <c r="H3" s="38">
        <v>45926.158159722225</v>
      </c>
      <c r="I3" s="37" t="str">
        <f>IFERROR(VLOOKUP(D3,DB!A:F,6,0),"")</f>
        <v>SCECO</v>
      </c>
      <c r="J3" s="37" t="str">
        <f>IFERROR(VLOOKUP(D3,DB!A:G,7,0),"")</f>
        <v>Good</v>
      </c>
      <c r="K3" s="37" t="s">
        <v>39098</v>
      </c>
      <c r="L3" s="37" t="str">
        <f>IFERROR(VLOOKUP(D3,DB!A:I,9,0),"")</f>
        <v>Latis</v>
      </c>
      <c r="M3" s="119"/>
    </row>
    <row r="4" spans="1:13" ht="30.75">
      <c r="A4" s="37" t="s">
        <v>39099</v>
      </c>
      <c r="B4" s="37" t="str">
        <f>IFERROR(VLOOKUP(D4,DB!A:K,11,0),"")</f>
        <v>R5</v>
      </c>
      <c r="C4" s="37">
        <v>2</v>
      </c>
      <c r="D4" s="37" t="s">
        <v>31193</v>
      </c>
      <c r="E4" s="37" t="s">
        <v>38998</v>
      </c>
      <c r="F4" s="38">
        <v>45944.771574074075</v>
      </c>
      <c r="G4" s="39">
        <f t="shared" ref="G4" ca="1" si="1">IFERROR(NOW()-F4,"")</f>
        <v>8.7799717592570232</v>
      </c>
      <c r="H4" s="38">
        <v>45944.676192129627</v>
      </c>
      <c r="I4" s="37" t="str">
        <f>IFERROR(VLOOKUP(D4,DB!A:F,6,0),"")</f>
        <v>SCECO</v>
      </c>
      <c r="J4" s="37" t="str">
        <f>IFERROR(VLOOKUP(D4,DB!A:G,7,0),"")</f>
        <v>Dead</v>
      </c>
      <c r="K4" s="37" t="s">
        <v>39100</v>
      </c>
      <c r="L4" s="37" t="str">
        <f>IFERROR(VLOOKUP(D4,DB!A:I,9,0),"")</f>
        <v>Latis</v>
      </c>
    </row>
    <row r="5" spans="1:13" ht="48" customHeight="1">
      <c r="A5" s="154" t="s">
        <v>39101</v>
      </c>
      <c r="B5" s="154" t="str">
        <f>IFERROR(VLOOKUP(D5,DB!A:K,11,0),"")</f>
        <v>R5</v>
      </c>
      <c r="C5" s="154">
        <v>1</v>
      </c>
      <c r="D5" s="154" t="s">
        <v>34781</v>
      </c>
      <c r="E5" s="154" t="s">
        <v>39079</v>
      </c>
      <c r="F5" s="155">
        <v>45948.661111111112</v>
      </c>
      <c r="G5" s="156">
        <f ca="1">IFERROR(NOW()-F5,"")</f>
        <v>4.890434722219652</v>
      </c>
      <c r="H5" s="155">
        <v>45948.661111111112</v>
      </c>
      <c r="I5" s="154" t="str">
        <f>IFERROR(VLOOKUP(D5,DB!A:F,6,0),"")</f>
        <v>SCECO</v>
      </c>
      <c r="J5" s="154" t="str">
        <f>IFERROR(VLOOKUP(D5,DB!A:G,7,0),"")</f>
        <v>Dead</v>
      </c>
      <c r="K5" s="154" t="s">
        <v>39102</v>
      </c>
      <c r="L5" s="154" t="str">
        <f>IFERROR(VLOOKUP(D5,DB!A:I,9,0),"")</f>
        <v>Latis</v>
      </c>
    </row>
    <row r="6" spans="1:13" ht="15">
      <c r="A6" s="160"/>
      <c r="B6" s="160" t="str">
        <f>IFERROR(VLOOKUP(D6,DB!A:K,11,0),"")</f>
        <v/>
      </c>
      <c r="C6" s="160"/>
      <c r="D6" s="160"/>
      <c r="E6" s="160"/>
      <c r="F6" s="161"/>
      <c r="G6" s="162">
        <f ca="1">IFERROR(NOW()-F6,"")</f>
        <v>45953.551545833332</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45953.551545833332</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45953.551545833332</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45953.551545833332</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45953.551545833332</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45953.551545833332</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45953.551545833332</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45953.551545833332</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45953.551545833332</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45953.551545833332</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45953.551545833332</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45953.551545833332</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45953.551545833332</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45953.551545833332</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45953.551545833332</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45953.551545833332</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45953.551545833332</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45953.551545833332</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45953.551545833332</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45953.551545833332</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45953.551545833332</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45953.551545833332</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45953.551545833332</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45953.551545833332</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45953.551545833332</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45953.551545833332</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45953.551545833332</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45953.551545833332</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45953.551545833332</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45953.551545833332</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45953.551545833332</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45953.551545833332</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45953.551545833332</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45953.551545833332</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45953.551545833332</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45953.551545833332</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45953.551545833332</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45953.551545833332</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45953.551545833332</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45953.551545833332</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45953.551545833332</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45953.551545833332</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45953.551545833332</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45953.551545833332</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45953.551545833332</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45953.551545833332</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45953.551545833332</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45953.551545833332</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45953.551545833332</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45953.551545833332</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45953.551545833332</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45953.551545833332</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45953.551545833332</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45953.551545833332</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45953.551545833332</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45953.551545833332</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45953.551545833332</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45953.551545833332</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45953.551545833332</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45953.551545833332</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45953.551545833332</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45953.551545833332</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45953.551545833332</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45953.551545833332</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45953.551545833332</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45953.551545833332</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45953.551545833332</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45953.551545833332</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45953.551545833332</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45953.551545833332</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45953.551545833332</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45953.551545833332</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45953.551545833332</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45953.551545833332</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45953.551545833332</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45953.551545833332</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45953.551545833332</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45953.551545833332</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45953.551545833332</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45953.551545833332</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45953.551545833332</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45953.551545833332</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45953.551545833332</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45953.551545833332</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45953.551545833332</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45953.551545833332</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45953.551545833332</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45953.551545833332</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45953.551545833332</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45953.551545833332</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45953.551545833332</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45953.551545833332</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45953.551545833332</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45953.551545833332</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45953.551545833332</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45953.551545833332</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45953.551545833332</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45953.551545833332</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45953.551545833332</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45953.551545833332</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45953.551545833332</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45953.551545833332</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45953.551545833332</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45953.551545833332</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45953.551545833332</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45953.551545833332</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45953.551545833332</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45953.551545833332</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45953.551545833332</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45953.551545833332</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45953.551545833332</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45953.551545833332</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45953.551545833332</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45953.551545833332</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45953.551545833332</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45953.551545833332</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45953.551545833332</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45953.551545833332</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45953.551545833332</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45953.551545833332</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45953.551545833332</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45953.551545833332</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45953.551545833332</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45953.551545833332</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45953.551545833332</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45953.551545833332</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45953.551545833332</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45953.551545833332</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45953.551545833332</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45953.551545833332</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45953.551545833332</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45953.551545833332</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45953.551545833332</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45953.551545833332</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45953.551545833332</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45953.551545833332</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45953.551545833332</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45953.551545833332</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45953.551545833332</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45953.551545833332</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45953.551545833332</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45953.551545833332</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45953.551545833332</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45953.551545833332</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45953.551545833332</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45953.551545833332</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45953.551545833332</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45953.551545833332</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45953.551545833332</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45953.551545833332</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45953.551545833332</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45953.551545833332</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45953.551545833332</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45953.551545833332</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45953.551545833332</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45953.551545833332</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45953.551545833332</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45953.551545833332</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45953.551545833332</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45953.551545833332</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45953.551545833332</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45953.551545833332</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45953.551545833332</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45953.551545833332</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45953.551545833332</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45953.551545833332</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45953.551545833332</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45953.551545833332</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45953.551545833332</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45953.551545833332</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45953.551545833332</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45953.551545833332</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45953.551545833332</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45953.551545833332</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45953.551545833332</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45953.551545833332</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45953.551545833332</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45953.551545833332</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45953.551545833332</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45953.551545833332</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45953.551545833332</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45953.551545833332</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45953.551545833332</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45953.551545833332</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45953.551545833332</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45953.551545833332</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45953.551545833332</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45953.551545833332</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45953.551545833332</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45953.551545833332</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45953.551545833332</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45953.551545833332</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45953.551545833332</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45953.551545833332</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45953.551545833332</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45953.551545833332</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45953.551545833332</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45953.551545833332</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45953.551545833332</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45953.551545833332</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45953.551545833332</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45953.551545833332</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45953.551545833332</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45953.551545833332</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45953.551545833332</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45953.551545833332</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45953.551545833332</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45953.551545833332</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45953.551545833332</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45953.551545833332</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45953.551545833332</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45953.551545833332</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45953.551545833332</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45953.551545833332</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45953.551545833332</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45953.551545833332</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45953.551545833332</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45953.551545833332</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45953.551545833332</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45953.551545833332</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45953.551545833332</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45953.551545833332</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45953.551545833332</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45953.551545833332</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45953.551545833332</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45953.551545833332</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45953.551545833332</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45953.551545833332</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45953.551545833332</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45953.551545833332</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45953.551545833332</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45953.551545833332</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45953.551545833332</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45953.551545833332</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45953.551545833332</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45953.551545833332</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45953.551545833332</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45953.551545833332</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45953.551545833332</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45953.551545833332</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45953.551545833332</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45953.551545833332</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45953.551545833332</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45953.551545833332</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45953.551545833332</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45953.551545833332</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45953.551545833332</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45953.551545833332</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45953.551545833332</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45953.551545833332</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45953.551545833332</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45953.551545833332</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45953.551545833332</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45953.551545833332</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45953.551545833332</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45953.551545833332</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45953.551545833332</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45953.551545833332</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45953.551545833332</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45953.551545833332</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45953.551545833332</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45953.551545833332</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45953.551545833332</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45953.551545833332</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45953.551545833332</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45953.551545833332</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45953.551545833332</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45953.551545833332</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45953.551545833332</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45953.551545833332</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45953.551545833332</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45953.551545833332</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45953.551545833332</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45953.551545833332</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45953.551545833332</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45953.551545833332</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45953.551545833332</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45953.551545833332</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45953.551545833332</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45953.551545833332</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45953.551545833332</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45953.551545833332</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45953.551545833332</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45953.551545833332</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45953.551545833332</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45953.551545833332</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45953.551545833332</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45953.551545833332</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45953.551545833332</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45953.551545833332</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45953.551545833332</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45953.551545833332</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45953.551545833332</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45953.551545833332</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45953.551545833332</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45953.551545833332</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45953.551545833332</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45953.551545833332</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45953.551545833332</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45953.551545833332</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45953.551545833332</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45953.551545833332</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45953.551545833332</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45953.551545833332</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45953.551545833332</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45953.551545833332</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45953.551545833332</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45953.551545833332</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45953.551545833332</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45953.551545833332</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45953.551545833332</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45953.551545833332</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45953.551545833332</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45953.551545833332</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45953.551545833332</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45953.551545833332</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45953.551545833332</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45953.551545833332</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45953.551545833332</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45953.551545833332</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45953.551545833332</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45953.551545833332</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45953.551545833332</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45953.551545833332</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45953.551545833332</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45953.551545833332</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45953.551545833332</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45953.551545833332</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45953.551545833332</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45953.551545833332</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45953.551545833332</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45953.551545833332</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45953.551545833332</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45953.551545833332</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45953.551545833332</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45953.551545833332</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45953.551545833332</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45953.551545833332</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45953.551545833332</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45953.551545833332</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45953.551545833332</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45953.551545833332</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45953.551545833332</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45953.551545833332</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45953.551545833332</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45953.551545833332</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45953.551545833332</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45953.551545833332</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45953.551545833332</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45953.551545833332</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45953.551545833332</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45953.551545833332</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45953.551545833332</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45953.551545833332</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45953.551545833332</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45953.551545833332</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45953.551545833332</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45953.551545833332</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45953.551545833332</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45953.551545833332</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45953.551545833332</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45953.551545833332</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45953.551545833332</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45953.551545833332</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45953.551545833332</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45953.551545833332</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45953.551545833332</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45953.551545833332</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45953.551545833332</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45953.551545833332</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45953.551545833332</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45953.551545833332</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45953.551545833332</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45953.551545833332</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45953.551545833332</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45953.551545833332</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45953.551545833332</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45953.551545833332</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45953.551545833332</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45953.551545833332</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45953.551545833332</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45953.551545833332</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45953.551545833332</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45953.551545833332</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45953.551545833332</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45953.551545833332</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45953.551545833332</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45953.551545833332</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45953.551545833332</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45953.551545833332</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45953.551545833332</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45953.551545833332</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45953.551545833332</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45953.551545833332</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45953.551545833332</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45953.551545833332</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45953.551545833332</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45953.551545833332</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45953.551545833332</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45953.551545833332</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45953.551545833332</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45953.551545833332</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45953.551545833332</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45953.551545833332</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45953.551545833332</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45953.551545833332</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45953.551545833332</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45953.551545833332</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45953.551545833332</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45953.551545833332</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45953.551545833332</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45953.551545833332</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45953.551545833332</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45953.551545833332</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45953.551545833332</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45953.551545833332</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45953.551545833332</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45953.551545833332</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45953.551545833332</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45953.551545833332</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45953.551545833332</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45953.551545833332</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45953.551545833332</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45953.551545833332</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45953.551545833332</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45953.551545833332</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45953.551545833332</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45953.551545833332</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45953.551545833332</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45953.551545833332</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45953.551545833332</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45953.551545833332</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45953.551545833332</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45953.551545833332</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45953.551545833332</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45953.551545833332</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45953.551545833332</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45953.551545833332</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45953.551545833332</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45953.551545833332</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45953.551545833332</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45953.551545833332</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45953.551545833332</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45953.551545833332</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45953.551545833332</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45953.551545833332</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45953.551545833332</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45953.551545833332</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45953.551545833332</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45953.551545833332</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45953.551545833332</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45953.551545833332</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45953.551545833332</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45953.551545833332</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45953.551545833332</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45953.551545833332</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45953.551545833332</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45953.551545833332</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45953.551545833332</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45953.551545833332</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45953.551545833332</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45953.551545833332</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45953.551545833332</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45953.551545833332</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45953.551545833332</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45953.551545833332</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45953.551545833332</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45953.551545833332</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45953.551545833332</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45953.551545833332</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45953.551545833332</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45953.551545833332</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45953.551545833332</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45953.551545833332</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45953.551545833332</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45953.551545833332</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45953.551545833332</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45953.551545833332</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45953.551545833332</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45953.551545833332</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45953.551545833332</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45953.551545833332</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45953.551545833332</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45953.551545833332</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45953.551545833332</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45953.551545833332</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45953.551545833332</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45953.551545833332</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45953.551545833332</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45953.551545833332</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1" ht="15"/>
    <row r="1323" ht="15"/>
    <row r="1324" ht="15"/>
    <row r="1326"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0"/>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39103</v>
      </c>
      <c r="B2" s="105" t="str">
        <f>IFERROR(VLOOKUP(D2,DB!A:K,11,0),"")</f>
        <v>R6</v>
      </c>
      <c r="C2" s="107">
        <v>1</v>
      </c>
      <c r="D2" s="105" t="s">
        <v>34389</v>
      </c>
      <c r="E2" s="108" t="s">
        <v>38998</v>
      </c>
      <c r="F2" s="109">
        <v>45953.504618055558</v>
      </c>
      <c r="G2" s="78">
        <f ca="1">IFERROR(NOW()-F2,"-")</f>
        <v>4.692777777381707E-2</v>
      </c>
      <c r="H2" s="109">
        <v>45953.498657407406</v>
      </c>
      <c r="I2" s="105" t="str">
        <f>IFERROR(VLOOKUP(D2,DB!A:F,6,0),"")</f>
        <v>SCECO</v>
      </c>
      <c r="J2" s="104" t="str">
        <f>IFERROR(VLOOKUP(D2,DB!A:G,7,0),"")</f>
        <v>Vandalized</v>
      </c>
      <c r="K2" s="110" t="s">
        <v>39104</v>
      </c>
      <c r="L2" s="111" t="str">
        <f>IFERROR(VLOOKUP(D2,DB!A:I,9,0),"")</f>
        <v>Latis</v>
      </c>
    </row>
    <row r="3" spans="1:16383" ht="31.5" customHeight="1">
      <c r="A3" s="106"/>
      <c r="B3" s="105" t="str">
        <f>IFERROR(VLOOKUP(D3,DB!A:K,11,0),"")</f>
        <v/>
      </c>
      <c r="C3" s="107"/>
      <c r="D3" s="105"/>
      <c r="E3" s="108"/>
      <c r="F3" s="109"/>
      <c r="G3" s="78">
        <f ca="1">IFERROR(NOW()-F3,"-")</f>
        <v>45953.551545833332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45953.551545833332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45953.551545833332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45953.551545833332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45953.551545833332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45953.551545833332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45953.551545833332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45953.551545833332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45953.551545833332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45953.551545833332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45953.551545833332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45953.551545833332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45953.551545833332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45953.551545833332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45953.551545833332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45953.551545833332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45953.551545833332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45953.551545833332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45953.551545833332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45953.551545833332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45953.551545833332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45953.551545833332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45953.551545833332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45953.551545833332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45953.551545833332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45953.551545833332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45953.551545833332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45953.551545833332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45953.551545833332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45953.551545833332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45953.551545833332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45953.551545833332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45953.551545833332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45953.551545833332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45953.551545833332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45953.551545833332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45953.551545833332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45953.551545833332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45953.551545833332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45953.551545833332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45953.551545833332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45953.551545833332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45953.551545833332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45953.551545833332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45953.551545833332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45953.551545833332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45953.551545833332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45953.551545833332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45953.551545833332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45953.551545833332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45953.551545833332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45953.551545833332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45953.551545833332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45953.551545833332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45953.551545833332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45953.551545833332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45953.551545833332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45953.551545833332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45953.551545833332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45953.551545833332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45953.551545833332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45953.551545833332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45953.551545833332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45953.551545833332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45953.551545833332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45953.551545833332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45953.551545833332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45953.551545833332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45953.551545833332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45953.551545833332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45953.551545833332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45953.551545833332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45953.551545833332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45953.551545833332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45953.551545833332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45953.551545833332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45953.551545833332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45953.551545833332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45953.551545833332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45953.551545833332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45953.551545833332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45953.551545833332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45953.551545833332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45953.551545833332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45953.551545833332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45953.551545833332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45953.551545833332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45953.551545833332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45953.551545833332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45953.551545833332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45953.551545833332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45953.551545833332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45953.551545833332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45953.551545833332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45953.551545833332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45953.551545833332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45953.551545833332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45953.551545833332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45953.551545833332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45953.551545833332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45953.551545833332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45953.551545833332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45953.551545833332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45953.551545833332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45953.551545833332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45953.551545833332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45953.551545833332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45953.551545833332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45953.551545833332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45953.551545833332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45953.551545833332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45953.551545833332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45953.551545833332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45953.551545833332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45953.551545833332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45953.551545833332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45953.551545833332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45953.551545833332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45953.551545833332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45953.551545833332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45953.551545833332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45953.551545833332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45953.551545833332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45953.551545833332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45953.551545833332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45953.551545833332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45953.551545833332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45953.551545833332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45953.551545833332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45953.551545833332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45953.551545833332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45953.551545833332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45953.551545833332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45953.551545833332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45953.551545833332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45953.551545833332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45953.551545833332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45953.551545833332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45953.551545833332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45953.551545833332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45953.551545833332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45953.551545833332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45953.551545833332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45953.551545833332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45953.551545833332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45953.551545833332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45953.551545833332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45953.551545833332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45953.551545833332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45953.551545833332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45953.551545833332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45953.551545833332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45953.551545833332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45953.551545833332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45953.551545833332</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45953.551545833332</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45953.551545833332</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45953.551545833332</v>
      </c>
      <c r="H160" s="109"/>
      <c r="I160" s="105" t="str">
        <f>IFERROR(VLOOKUP(D160,DB!A:F,6,0),"")</f>
        <v/>
      </c>
      <c r="J160" s="104" t="str">
        <f>IFERROR(VLOOKUP(D160,DB!A:G,7,0),"")</f>
        <v/>
      </c>
      <c r="K160" s="110"/>
      <c r="L160" s="111" t="str">
        <f>IFERROR(VLOOKUP(D160,DB!A:I,9,0),"")</f>
        <v/>
      </c>
    </row>
  </sheetData>
  <dataValidations count="2">
    <dataValidation allowBlank="1" showInputMessage="1" showErrorMessage="1" sqref="E1" xr:uid="{380493DB-286A-4683-AF55-C78F04945A49}"/>
    <dataValidation type="list" allowBlank="1" showInputMessage="1" showErrorMessage="1" sqref="E2:E16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2025-10-23T10:14:14Z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