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478" documentId="13_ncr:1_{F6CB121F-512D-4AA6-A0C1-0FB36C537598}" xr6:coauthVersionLast="47" xr6:coauthVersionMax="47" xr10:uidLastSave="{3DA57FFF-16B1-44C7-AD3A-5983E656B621}"/>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5" l="1"/>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alcChain>
</file>

<file path=xl/sharedStrings.xml><?xml version="1.0" encoding="utf-8"?>
<sst xmlns="http://schemas.openxmlformats.org/spreadsheetml/2006/main" count="179047" uniqueCount="39115">
  <si>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</si>
  <si>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</si>
  <si>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</si>
  <si>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</si>
  <si>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</si>
  <si>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</si>
  <si>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</si>
  <si>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</si>
  <si>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</si>
  <si>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</si>
  <si>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</si>
  <si>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</si>
  <si>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</si>
  <si>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</si>
  <si>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</si>
  <si>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</si>
  <si>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</si>
  <si>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</si>
  <si>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</si>
  <si>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</si>
  <si>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</si>
  <si>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</si>
  <si>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</si>
  <si>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</si>
  <si>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</si>
  <si>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</si>
  <si>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</si>
  <si>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</si>
  <si>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</si>
  <si>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</si>
  <si>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</si>
  <si>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</si>
  <si>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</si>
  <si>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</si>
  <si>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</si>
  <si>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</si>
  <si>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</si>
  <si>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</si>
  <si>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</si>
  <si>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</si>
  <si>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</si>
  <si>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</si>
  <si>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</si>
  <si>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</si>
  <si>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</si>
  <si>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</si>
  <si>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</si>
  <si>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</si>
  <si>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</si>
  <si>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</si>
  <si>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</si>
  <si>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</si>
  <si>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</si>
  <si>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</si>
  <si>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</si>
  <si>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</si>
  <si>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</si>
  <si>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</si>
  <si>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</si>
  <si>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</si>
  <si>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</si>
  <si>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</si>
  <si>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</si>
  <si>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</si>
  <si>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</si>
  <si>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</si>
  <si>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</si>
  <si>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</si>
  <si>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</si>
  <si>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</si>
  <si>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</si>
  <si>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</si>
  <si>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</si>
  <si>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</si>
  <si>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</si>
  <si>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</si>
  <si>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</si>
  <si>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</si>
  <si>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</si>
  <si>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</si>
  <si>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</si>
  <si>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</si>
  <si>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</si>
  <si>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</si>
  <si>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</si>
  <si>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</si>
  <si>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</si>
  <si>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</si>
  <si>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</si>
  <si>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</si>
  <si>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</si>
  <si>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</si>
  <si>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</si>
  <si>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</si>
  <si>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</si>
  <si>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</si>
  <si>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</si>
  <si>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</si>
  <si>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</si>
  <si>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</si>
  <si>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</si>
  <si>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</si>
  <si>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</si>
  <si>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</si>
  <si>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</si>
  <si>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</si>
  <si>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</si>
  <si>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</si>
  <si>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</si>
  <si>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</si>
  <si>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</si>
  <si>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</si>
  <si>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</si>
  <si>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</si>
  <si>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</si>
  <si>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</si>
  <si>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</si>
  <si>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</si>
  <si>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</si>
  <si>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</si>
  <si>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</si>
  <si>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</si>
  <si>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</si>
  <si>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</si>
  <si>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</si>
  <si>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</si>
  <si>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</si>
  <si>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</si>
  <si>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</si>
  <si>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</si>
  <si>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</si>
  <si>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</si>
  <si>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</si>
  <si>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</si>
  <si>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</si>
  <si>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</si>
  <si>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</si>
  <si>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</si>
  <si>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</si>
  <si>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</si>
  <si>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</si>
  <si>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</si>
  <si>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</si>
  <si>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</si>
  <si>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</si>
  <si>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</si>
  <si>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</si>
  <si>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</si>
  <si>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</si>
  <si>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</si>
  <si>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</si>
  <si>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</si>
  <si>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</si>
  <si>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</si>
  <si>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</si>
  <si>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</si>
  <si>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</si>
  <si>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</si>
  <si>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</si>
  <si>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</si>
  <si>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</si>
  <si>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</si>
  <si>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</si>
  <si>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</si>
  <si>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</si>
  <si>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</si>
  <si>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</si>
  <si>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</si>
  <si>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</si>
  <si>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</si>
  <si>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</si>
  <si>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</si>
  <si>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</si>
  <si>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</si>
  <si>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</si>
  <si>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</si>
  <si>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</si>
  <si>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</si>
  <si>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</si>
  <si>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</si>
  <si>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</si>
  <si>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</si>
  <si>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</si>
  <si>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</si>
  <si>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</si>
  <si>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</si>
  <si>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</si>
  <si>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</si>
  <si>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</si>
  <si>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</si>
  <si>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</si>
  <si>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</si>
  <si>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</si>
  <si>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</si>
  <si>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</si>
  <si>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</si>
  <si>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</si>
  <si>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</si>
  <si>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</si>
  <si>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</si>
  <si>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</si>
  <si>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</si>
  <si>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</si>
  <si>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</si>
  <si>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</si>
  <si>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</si>
  <si>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</si>
  <si>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</si>
  <si>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</si>
  <si>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</si>
  <si>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</si>
  <si>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</si>
  <si>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</si>
  <si>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</si>
  <si>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</si>
  <si>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</si>
  <si>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</si>
  <si>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</si>
  <si>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</si>
  <si>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</si>
  <si>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</si>
  <si>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</si>
  <si>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</si>
  <si>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</si>
  <si>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</si>
  <si>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</si>
  <si>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</si>
  <si>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</si>
  <si>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</si>
  <si>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</si>
  <si>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</si>
  <si>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</si>
  <si>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</si>
  <si>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</si>
  <si>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</si>
  <si>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</si>
  <si>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</si>
  <si>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</si>
  <si>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</si>
  <si>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</si>
  <si>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</si>
  <si>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</si>
  <si>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</si>
  <si>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</si>
  <si>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</si>
  <si>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</si>
  <si>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</si>
  <si>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</si>
  <si>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</si>
  <si>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</si>
  <si>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</si>
  <si>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</si>
  <si>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</si>
  <si>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</si>
  <si>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</si>
  <si>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</si>
  <si>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</si>
  <si>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</si>
  <si>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</si>
  <si>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</si>
  <si>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</si>
  <si>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</si>
  <si>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</si>
  <si>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</si>
  <si>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</si>
  <si>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</si>
  <si>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</si>
  <si>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</si>
  <si>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</si>
  <si>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</si>
  <si>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</si>
  <si>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</si>
  <si>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</si>
  <si>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</si>
  <si>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</si>
  <si>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</si>
  <si>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</si>
  <si>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</si>
  <si>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</si>
  <si>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</si>
  <si>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</si>
  <si>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</si>
  <si>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</si>
  <si>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</si>
  <si>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</si>
  <si>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</si>
  <si>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</si>
  <si>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</si>
  <si>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</si>
  <si>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</si>
  <si>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</si>
  <si>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</si>
  <si>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</si>
  <si>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</si>
  <si>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</si>
  <si>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</si>
  <si>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</si>
  <si>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</si>
  <si>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</si>
  <si>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</si>
  <si>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</si>
  <si>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</si>
  <si>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</si>
  <si>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</si>
  <si>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</si>
  <si>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</si>
  <si>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</si>
  <si>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</si>
  <si>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</si>
  <si>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</si>
  <si>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</si>
  <si>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</si>
  <si>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</si>
  <si>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</si>
  <si>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</si>
  <si>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</si>
  <si>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</si>
  <si>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</si>
  <si>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</si>
  <si>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</si>
  <si>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</si>
  <si>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</si>
  <si>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</si>
  <si>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</si>
  <si>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</si>
  <si>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</si>
  <si>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</si>
  <si>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</si>
  <si>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</si>
  <si>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</si>
  <si>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</si>
  <si>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</si>
  <si>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</si>
  <si>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</si>
  <si>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</si>
  <si>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</si>
  <si>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</si>
  <si>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</si>
  <si>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</si>
  <si>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</si>
  <si>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</si>
  <si>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</si>
  <si>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</si>
  <si>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</si>
  <si>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</si>
  <si>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</si>
  <si>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</si>
  <si>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</si>
  <si>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</si>
  <si>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</si>
  <si>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</si>
  <si>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</si>
  <si>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</si>
  <si>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</si>
  <si>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</si>
  <si>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</si>
  <si>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</si>
  <si>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</si>
  <si>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</si>
  <si>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</si>
  <si>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</si>
  <si>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</si>
  <si>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</si>
  <si>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</si>
  <si>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</si>
  <si>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</si>
  <si>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</si>
  <si>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</si>
  <si>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</si>
  <si>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</si>
  <si>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</si>
  <si>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</si>
  <si>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</si>
  <si>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</si>
  <si>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</si>
  <si>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</si>
  <si>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</si>
  <si>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</si>
  <si>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</si>
  <si>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</si>
  <si>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</si>
  <si>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</si>
  <si>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</si>
  <si>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</si>
  <si>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</si>
  <si>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</si>
  <si>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</si>
  <si>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</si>
  <si>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</si>
  <si>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</si>
  <si>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</si>
  <si>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</si>
  <si>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</si>
  <si>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</si>
  <si>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</si>
  <si>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</si>
  <si>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</si>
  <si>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</si>
  <si>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</si>
  <si>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</si>
  <si>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</si>
  <si>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</si>
  <si>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</si>
  <si>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</si>
  <si>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</si>
  <si>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</si>
  <si>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</si>
  <si>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</si>
  <si>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</si>
  <si>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</si>
  <si>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</si>
  <si>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</si>
  <si>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</si>
  <si>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</si>
  <si>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</si>
  <si>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</si>
  <si>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</si>
  <si>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</si>
  <si>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</si>
  <si>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</si>
  <si>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</si>
  <si>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</si>
  <si>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</si>
  <si>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</si>
  <si>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</si>
  <si>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</si>
  <si>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</si>
  <si>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</si>
  <si>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</si>
  <si>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</si>
  <si>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</si>
  <si>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</si>
  <si>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</si>
  <si>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</si>
  <si>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</si>
  <si>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</si>
  <si>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</si>
  <si>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</si>
  <si>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</si>
  <si>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</si>
  <si>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</si>
  <si>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</si>
  <si>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</si>
  <si>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</si>
  <si>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</si>
  <si>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</si>
  <si>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</si>
  <si>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</si>
  <si>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</si>
  <si>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</si>
  <si>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</si>
  <si>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</si>
  <si>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</si>
  <si>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</si>
  <si>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</si>
  <si>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</si>
  <si>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</si>
  <si>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</si>
  <si>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</si>
  <si>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</si>
  <si>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</si>
  <si>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</si>
  <si>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</si>
  <si>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</si>
  <si>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</si>
  <si>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</si>
  <si>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</si>
  <si>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</si>
  <si>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</si>
  <si>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</si>
  <si>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</si>
  <si>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</si>
  <si>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</si>
  <si>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</si>
  <si>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</si>
  <si>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</si>
  <si>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</si>
  <si>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</si>
  <si>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</si>
  <si>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</si>
  <si>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</si>
  <si>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</si>
  <si>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</si>
  <si>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</si>
  <si>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</si>
  <si>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</si>
  <si>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</si>
  <si>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</si>
  <si>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</si>
  <si>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</si>
  <si>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</si>
  <si>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</si>
  <si>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</si>
  <si>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</si>
  <si>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</si>
  <si>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</si>
  <si>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</si>
  <si>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</si>
  <si>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</si>
  <si>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</si>
  <si>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</si>
  <si>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</si>
  <si>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</si>
  <si>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</si>
  <si>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</si>
  <si>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</si>
  <si>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</si>
  <si>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</si>
  <si>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</si>
  <si>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</si>
  <si>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</si>
  <si>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</si>
  <si>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</si>
  <si>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</si>
  <si>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</si>
  <si>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</si>
  <si>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</si>
  <si>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</si>
  <si>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</si>
  <si>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</si>
  <si>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</si>
  <si>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</si>
  <si>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</si>
  <si>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</si>
  <si>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</si>
  <si>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</si>
  <si>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</si>
  <si>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</si>
  <si>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</si>
  <si>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</si>
  <si>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</si>
  <si>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</si>
  <si>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</si>
  <si>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</si>
  <si>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</si>
  <si>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</si>
  <si>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</si>
  <si>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</si>
  <si>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</si>
  <si>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</si>
  <si>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</si>
  <si>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</si>
  <si>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</si>
  <si>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</si>
  <si>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</si>
  <si>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</si>
  <si>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</si>
  <si>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</si>
  <si>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</si>
  <si>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</si>
  <si>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</si>
  <si>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</si>
  <si>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</si>
  <si>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</si>
  <si>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</si>
  <si>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</si>
  <si>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</si>
  <si>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</si>
  <si>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</si>
  <si>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</si>
  <si>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</si>
  <si>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</si>
  <si>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</si>
  <si>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</si>
  <si>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</si>
  <si>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</si>
  <si>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</si>
  <si>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</si>
  <si>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</si>
  <si>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</si>
  <si>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</si>
  <si>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</si>
  <si>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</si>
  <si>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</si>
  <si>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</si>
  <si>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</si>
  <si>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</si>
  <si>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</si>
  <si>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</si>
  <si>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</si>
  <si>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</si>
  <si>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</si>
  <si>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</si>
  <si>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</si>
  <si>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</si>
  <si>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</si>
  <si>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</si>
  <si>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</si>
  <si>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</si>
  <si>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</si>
  <si>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</si>
  <si>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</si>
  <si>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</si>
  <si>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</si>
  <si>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</si>
  <si>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</si>
  <si>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</si>
  <si>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</si>
  <si>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</si>
  <si>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</si>
  <si>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</si>
  <si>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</si>
  <si>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</si>
  <si>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</si>
  <si>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</si>
  <si>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</si>
  <si>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</si>
  <si>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</si>
  <si>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</si>
  <si>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</si>
  <si>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</si>
  <si>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</si>
  <si>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</si>
  <si>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</si>
  <si>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</si>
  <si>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</si>
  <si>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</si>
  <si>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</si>
  <si>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</si>
  <si>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</si>
  <si>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</si>
  <si>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</si>
  <si>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</si>
  <si>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</si>
  <si>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</si>
  <si>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</si>
  <si>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</si>
  <si>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</si>
  <si>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</si>
  <si>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</si>
  <si>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</si>
  <si>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</si>
  <si>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</si>
  <si>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</si>
  <si>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</si>
  <si>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</si>
  <si>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</si>
  <si>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</si>
  <si>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</si>
  <si>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</si>
  <si>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</si>
  <si>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</si>
  <si>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</si>
  <si>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</si>
  <si>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</si>
  <si>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</si>
  <si>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</si>
  <si>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</si>
  <si>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</si>
  <si>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</si>
  <si>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</si>
  <si>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</si>
  <si>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</si>
  <si>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</si>
  <si>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</si>
  <si>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</si>
  <si>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</si>
  <si>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</si>
  <si>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</si>
  <si>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</si>
  <si>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</si>
  <si>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</si>
  <si>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</si>
  <si>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</si>
  <si>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</si>
  <si>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</si>
  <si>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</si>
  <si>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</si>
  <si>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</si>
  <si>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</si>
  <si>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</si>
  <si>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</si>
  <si>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</si>
  <si>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</si>
  <si>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</si>
  <si>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</si>
  <si>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</si>
  <si>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</si>
  <si>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</si>
  <si>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</si>
  <si>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</si>
  <si>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</si>
  <si>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</si>
  <si>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</si>
  <si>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</si>
  <si>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</si>
  <si>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</si>
  <si>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</si>
  <si>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</si>
  <si>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</si>
  <si>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</si>
  <si>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</si>
  <si>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</si>
  <si>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</si>
  <si>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</si>
  <si>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</si>
  <si>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</si>
  <si>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</si>
  <si>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</si>
  <si>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</si>
  <si>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</si>
  <si>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</si>
  <si>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</si>
  <si>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</si>
  <si>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</si>
  <si>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</si>
  <si>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</si>
  <si>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</si>
  <si>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</si>
  <si>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</si>
  <si>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</si>
  <si>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</si>
  <si>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</si>
  <si>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</si>
  <si>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</si>
  <si>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</si>
  <si>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</si>
  <si>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</si>
  <si>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</si>
  <si>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</si>
  <si>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</si>
  <si>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</si>
  <si>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</si>
  <si>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</si>
  <si>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</si>
  <si>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</si>
  <si>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</si>
  <si>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</si>
  <si>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</si>
  <si>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</si>
  <si>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</si>
  <si>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</si>
  <si>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</si>
  <si>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</si>
  <si>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</si>
  <si>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</si>
  <si>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</si>
  <si>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</si>
  <si>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</si>
  <si>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</si>
  <si>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</si>
  <si>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</si>
  <si>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</si>
  <si>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</si>
  <si>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</si>
  <si>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</si>
  <si>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</si>
  <si>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</si>
  <si>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</si>
  <si>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</si>
  <si>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</si>
  <si>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</si>
  <si>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</si>
  <si>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</si>
  <si>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</si>
  <si>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</si>
  <si>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</si>
  <si>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</si>
  <si>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</si>
  <si>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</si>
  <si>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</si>
  <si>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</si>
  <si>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</si>
  <si>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</si>
  <si>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</si>
  <si>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</si>
  <si>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</si>
  <si>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</si>
  <si>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</si>
  <si>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</si>
  <si>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</si>
  <si>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</si>
  <si>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</si>
  <si>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</si>
  <si>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</si>
  <si>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</si>
  <si>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</si>
  <si>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</si>
  <si>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</si>
  <si>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</si>
  <si>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</si>
  <si>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</si>
  <si>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</si>
  <si>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</si>
  <si>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</si>
  <si>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</si>
  <si>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</si>
  <si>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</si>
  <si>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</si>
  <si>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</si>
  <si>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</si>
  <si>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</si>
  <si>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</si>
  <si>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</si>
  <si>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</si>
  <si>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</si>
  <si>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</si>
  <si>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</si>
  <si>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</si>
  <si>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</si>
  <si>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</si>
  <si>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</si>
  <si>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</si>
  <si>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</si>
  <si>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</si>
  <si>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</si>
  <si>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</si>
  <si>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</si>
  <si>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</si>
  <si>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</si>
  <si>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</si>
  <si>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</si>
  <si>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</si>
  <si>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</si>
  <si>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</si>
  <si>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</si>
  <si>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</si>
  <si>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</si>
  <si>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</si>
  <si>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</si>
  <si>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</si>
  <si>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</si>
  <si>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</si>
  <si>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</si>
  <si>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</si>
  <si>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</si>
  <si>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</si>
  <si>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</si>
  <si>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</si>
  <si>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</si>
  <si>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</si>
  <si>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</si>
  <si>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</si>
  <si>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</si>
  <si>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</si>
  <si>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</si>
  <si>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</si>
  <si>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</si>
  <si>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</si>
  <si>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</si>
  <si>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</si>
  <si>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</si>
  <si>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</si>
  <si>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</si>
  <si>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</si>
  <si>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</si>
  <si>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</si>
  <si>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</si>
  <si>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</si>
  <si>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</si>
  <si>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</si>
  <si>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</si>
  <si>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</si>
  <si>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</si>
  <si>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</si>
  <si>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</si>
  <si>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</si>
  <si>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</si>
  <si>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</si>
  <si>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</si>
  <si>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</si>
  <si>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</si>
  <si>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</si>
  <si>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</si>
  <si>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</si>
  <si>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</si>
  <si>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</si>
  <si>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</si>
  <si>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</si>
  <si>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</si>
  <si>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</si>
  <si>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</si>
  <si>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</si>
  <si>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</si>
  <si>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</si>
  <si>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</si>
  <si>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</si>
  <si>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</si>
  <si>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</si>
  <si>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</si>
  <si>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</si>
  <si>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</si>
  <si>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</si>
  <si>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</si>
  <si>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</si>
  <si>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</si>
  <si>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</si>
  <si>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</si>
  <si>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</si>
  <si>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</si>
  <si>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</si>
  <si>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</si>
  <si>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</si>
  <si>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</si>
  <si>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</si>
  <si>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</si>
  <si>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</si>
  <si>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</si>
  <si>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</si>
  <si>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</si>
  <si>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</si>
  <si>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</si>
  <si>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</si>
  <si>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</si>
  <si>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</si>
  <si>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</si>
  <si>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</si>
  <si>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</si>
  <si>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</si>
  <si>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</si>
  <si>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</si>
  <si>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</si>
  <si>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</si>
  <si>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</si>
  <si>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</si>
  <si>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</si>
  <si>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</si>
  <si>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</si>
  <si>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</si>
  <si>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</si>
  <si>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</si>
  <si>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</si>
  <si>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</si>
  <si>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</si>
  <si>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</si>
  <si>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</si>
  <si>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</si>
  <si>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</si>
  <si>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</si>
  <si>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</si>
  <si>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</si>
  <si>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</si>
  <si>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</si>
  <si>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</si>
  <si>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</si>
  <si>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</si>
  <si>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</si>
  <si>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</si>
  <si>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</si>
  <si>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</si>
  <si>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</si>
  <si>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</si>
  <si>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</si>
  <si>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</si>
  <si>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</si>
  <si>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</si>
  <si>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</si>
  <si>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</si>
  <si>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</si>
  <si>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</si>
  <si>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</si>
  <si>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</si>
  <si>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</si>
  <si>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</si>
  <si>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</si>
  <si>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</si>
  <si>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</si>
  <si>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</si>
  <si>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</si>
  <si>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</si>
  <si>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</si>
  <si>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</si>
  <si>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</si>
  <si>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</si>
  <si>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</si>
  <si>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</si>
  <si>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</si>
  <si>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</si>
  <si>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</si>
  <si>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</si>
  <si>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</si>
  <si>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</si>
  <si>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</si>
  <si>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</si>
  <si>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</si>
  <si>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</si>
  <si>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</si>
  <si>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</si>
  <si>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</si>
  <si>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</si>
  <si>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</si>
  <si>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</si>
  <si>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</si>
  <si>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</si>
  <si>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</si>
  <si>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</si>
  <si>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</si>
  <si>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</si>
  <si>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</si>
  <si>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</si>
  <si>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</si>
  <si>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</si>
  <si>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</si>
  <si>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</si>
  <si>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</si>
  <si>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</si>
  <si>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</si>
  <si>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</si>
  <si>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</si>
  <si>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</si>
  <si>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</si>
  <si>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</si>
  <si>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</si>
  <si>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</si>
  <si>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</si>
  <si>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</si>
  <si>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</si>
  <si>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</si>
  <si>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</si>
  <si>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</si>
  <si>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</si>
  <si>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</si>
  <si>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</si>
  <si>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</si>
  <si>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</si>
  <si>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</si>
  <si>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</si>
  <si>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</si>
  <si>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</si>
  <si>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</si>
  <si>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</si>
  <si>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</si>
  <si>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</si>
  <si>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</si>
  <si>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</si>
  <si>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</si>
  <si>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</si>
  <si>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</si>
  <si>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</si>
  <si>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</si>
  <si>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</si>
  <si>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</si>
  <si>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</si>
  <si>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</si>
  <si>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</si>
  <si>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</si>
  <si>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</si>
  <si>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</si>
  <si>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</si>
  <si>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</si>
  <si>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</si>
  <si>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</si>
  <si>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</si>
  <si>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</si>
  <si>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</si>
  <si>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</si>
  <si>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</si>
  <si>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</si>
  <si>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</si>
  <si>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</si>
  <si>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</si>
  <si>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</si>
  <si>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</si>
  <si>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</si>
  <si>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</si>
  <si>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</si>
  <si>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</si>
  <si>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</si>
  <si>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</si>
  <si>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</si>
  <si>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</si>
  <si>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</si>
  <si>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</si>
  <si>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</si>
  <si>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</si>
  <si>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</si>
  <si>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</si>
  <si>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</si>
  <si>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</si>
  <si>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</si>
  <si>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</si>
  <si>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</si>
  <si>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</si>
  <si>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</si>
  <si>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</si>
  <si>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</si>
  <si>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</si>
  <si>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</si>
  <si>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</si>
  <si>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</si>
  <si>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</si>
  <si>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</si>
  <si>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</si>
  <si>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</si>
  <si>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</si>
  <si>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</si>
  <si>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</si>
  <si>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</si>
  <si>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</si>
  <si>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</si>
  <si>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</si>
  <si>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</si>
  <si>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</si>
  <si>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</si>
  <si>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</si>
  <si>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</si>
  <si>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</si>
  <si>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</si>
  <si>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</si>
  <si>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</si>
  <si>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</si>
  <si>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</si>
  <si>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</si>
  <si>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</si>
  <si>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</si>
  <si>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</si>
  <si>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</si>
  <si>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</si>
  <si>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</si>
  <si>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</si>
  <si>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</si>
  <si>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</si>
  <si>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</si>
  <si>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</si>
  <si>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</si>
  <si>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</si>
  <si>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</si>
  <si>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</si>
  <si>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</si>
  <si>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</si>
  <si>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</si>
  <si>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</si>
  <si>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</si>
  <si>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</si>
  <si>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</si>
  <si>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</si>
  <si>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</si>
  <si>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</si>
  <si>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</si>
  <si>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</si>
  <si>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</si>
  <si>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</si>
  <si>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</si>
  <si>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</si>
  <si>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</si>
  <si>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</si>
  <si>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</si>
  <si>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</si>
  <si>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</si>
  <si>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</si>
  <si>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</si>
  <si>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</si>
  <si>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</si>
  <si>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</si>
  <si>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</si>
  <si>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</si>
  <si>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</si>
  <si>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</si>
  <si>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</si>
  <si>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</si>
  <si>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</si>
  <si>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</si>
  <si>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</si>
  <si>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</si>
  <si>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</si>
  <si>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</si>
  <si>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</si>
  <si>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</si>
  <si>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</si>
  <si>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</si>
  <si>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</si>
  <si>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</si>
  <si>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</si>
  <si>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</si>
  <si>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</si>
  <si>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</si>
  <si>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</si>
  <si>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</si>
  <si>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</si>
  <si>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</si>
  <si>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</si>
  <si>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</si>
  <si>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</si>
  <si>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</si>
  <si>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</si>
  <si>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</si>
  <si>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</si>
  <si>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</si>
  <si>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</si>
  <si>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</si>
  <si>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</si>
  <si>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</si>
  <si>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</si>
  <si>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</si>
  <si>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</si>
  <si>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</si>
  <si>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</si>
  <si>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</si>
  <si>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</si>
  <si>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</si>
  <si>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</si>
  <si>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</si>
  <si>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</si>
  <si>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</si>
  <si>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</si>
  <si>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</si>
  <si>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</si>
  <si>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</si>
  <si>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</si>
  <si>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</si>
  <si>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</si>
  <si>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</si>
  <si>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</si>
  <si>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</si>
  <si>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</si>
  <si>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</si>
  <si>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</si>
  <si>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</si>
  <si>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</si>
  <si>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</si>
  <si>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</si>
  <si>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</si>
  <si>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</si>
  <si>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</si>
  <si>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</si>
  <si>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</si>
  <si>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</si>
  <si>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</si>
  <si>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</si>
  <si>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</si>
  <si>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</si>
  <si>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</si>
  <si>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</si>
  <si>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</si>
  <si>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</si>
  <si>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</si>
  <si>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</si>
  <si>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</si>
  <si>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</si>
  <si>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</si>
  <si>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</si>
  <si>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</si>
  <si>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</si>
  <si>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</si>
  <si>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</si>
  <si>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</si>
  <si>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</si>
  <si>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</si>
  <si>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</si>
  <si>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</si>
  <si>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</si>
  <si>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</si>
  <si>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</si>
  <si>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</si>
  <si>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</si>
  <si>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</si>
  <si>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</si>
  <si>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</si>
  <si>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</si>
  <si>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</si>
  <si>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</si>
  <si>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</si>
  <si>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</si>
  <si>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</si>
  <si>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</si>
  <si>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</si>
  <si>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</si>
  <si>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</si>
  <si>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</si>
  <si>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</si>
  <si>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</si>
  <si>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</si>
  <si>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</si>
  <si>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</si>
  <si>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</si>
  <si>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</si>
  <si>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</si>
  <si>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</si>
  <si>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</si>
  <si>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</si>
  <si>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</si>
  <si>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</si>
  <si>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</si>
  <si>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</si>
  <si>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</si>
  <si>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</si>
  <si>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</si>
  <si>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</si>
  <si>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</si>
  <si>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</si>
  <si>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</si>
  <si>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</si>
  <si>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</si>
  <si>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</si>
  <si>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</si>
  <si>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</si>
  <si>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</si>
  <si>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</si>
  <si>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</si>
  <si>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</si>
  <si>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</si>
  <si>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</si>
  <si>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</si>
  <si>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</si>
  <si>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</si>
  <si>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</si>
  <si>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</si>
  <si>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</si>
  <si>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</si>
  <si>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</si>
  <si>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</si>
  <si>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</si>
  <si>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</si>
  <si>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</si>
  <si>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</si>
  <si>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</si>
  <si>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</si>
  <si>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</si>
  <si>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</si>
  <si>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</si>
  <si>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</si>
  <si>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</si>
  <si>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</si>
  <si>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</si>
  <si>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</si>
  <si>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</si>
  <si>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</si>
  <si>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</si>
  <si>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</si>
  <si>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</si>
  <si>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</si>
  <si>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</si>
  <si>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</si>
  <si>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</si>
  <si>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</si>
  <si>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</si>
  <si>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</si>
  <si>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</si>
  <si>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</si>
  <si>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</si>
  <si>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</si>
  <si>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</si>
  <si>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</si>
  <si>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</si>
  <si>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</si>
  <si>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</si>
  <si>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</si>
  <si>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</si>
  <si>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</si>
  <si>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</si>
  <si>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</si>
  <si>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</si>
  <si>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</si>
  <si>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</si>
  <si>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</si>
  <si>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</si>
  <si>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</si>
  <si>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</si>
  <si>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</si>
  <si>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</si>
  <si>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</si>
  <si>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</si>
  <si>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</si>
  <si>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</si>
  <si>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</si>
  <si>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</si>
  <si>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</si>
  <si>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</si>
  <si>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</si>
  <si>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</si>
  <si>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</si>
  <si>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</si>
  <si>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</si>
  <si>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</si>
  <si>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</si>
  <si>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</si>
  <si>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</si>
  <si>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</si>
  <si>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</si>
  <si>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</si>
  <si>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</si>
  <si>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</si>
  <si>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</si>
  <si>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</si>
  <si>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</si>
  <si>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</si>
  <si>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</si>
  <si>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</si>
  <si>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</si>
  <si>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</si>
  <si>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</si>
  <si>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</si>
  <si>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</si>
  <si>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</si>
  <si>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</si>
  <si>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</si>
  <si>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</si>
  <si>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</si>
  <si>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</si>
  <si>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</si>
  <si>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</si>
  <si>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</si>
  <si>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</si>
  <si>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</si>
  <si>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</si>
  <si>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</si>
  <si>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</si>
  <si>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</si>
  <si>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</si>
  <si>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</si>
  <si>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</si>
  <si>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</si>
  <si>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</si>
  <si>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</si>
  <si>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</si>
  <si>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</si>
  <si>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</si>
  <si>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</si>
  <si>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</si>
  <si>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</si>
  <si>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</si>
  <si>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</si>
  <si>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</si>
  <si>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</si>
  <si>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</si>
  <si>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</si>
  <si>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</si>
  <si>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</si>
  <si>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</si>
  <si>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</si>
  <si>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</si>
  <si>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</si>
  <si>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</si>
  <si>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</si>
  <si>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</si>
  <si>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</si>
  <si>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</si>
  <si>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</si>
  <si>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</si>
  <si>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</si>
  <si>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</si>
  <si>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</si>
  <si>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</si>
  <si>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</si>
  <si>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</si>
  <si>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</si>
  <si>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</si>
  <si>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</si>
  <si>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</si>
  <si>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</si>
  <si>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</si>
  <si>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</si>
  <si>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</si>
  <si>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</si>
  <si>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</si>
  <si>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</si>
  <si>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</si>
  <si>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</si>
  <si>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</si>
  <si>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</si>
  <si>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</si>
  <si>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</si>
  <si>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</si>
  <si>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</si>
  <si>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</si>
  <si>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</si>
  <si>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</si>
  <si>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</si>
  <si>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</si>
  <si>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</si>
  <si>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</si>
  <si>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</si>
  <si>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</si>
  <si>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</si>
  <si>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</si>
  <si>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</si>
  <si>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</si>
  <si>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</si>
  <si>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</si>
  <si>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</si>
  <si>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</si>
  <si>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</si>
  <si>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</si>
  <si>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</si>
  <si>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</si>
  <si>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</si>
  <si>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</si>
  <si>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</si>
  <si>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</si>
  <si>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</si>
  <si>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</si>
  <si>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</si>
  <si>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</si>
  <si>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</si>
  <si>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</si>
  <si>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</si>
  <si>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</si>
  <si>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</si>
  <si>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</si>
  <si>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</si>
  <si>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</si>
  <si>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</si>
  <si>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</si>
  <si>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</si>
  <si>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</si>
  <si>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</si>
  <si>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</si>
  <si>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</si>
  <si>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</si>
  <si>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</si>
  <si>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</si>
  <si>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</si>
  <si>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</si>
  <si>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</si>
  <si>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</si>
  <si>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</si>
  <si>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</si>
  <si>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</si>
  <si>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</si>
  <si>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</si>
  <si>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</si>
  <si>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</si>
  <si>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</si>
  <si>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</si>
  <si>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</si>
  <si>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</si>
  <si>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</si>
  <si>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</si>
  <si>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</si>
  <si>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</si>
  <si>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</si>
  <si>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</si>
  <si>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</si>
  <si>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</si>
  <si>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</si>
  <si>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</si>
  <si>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</si>
  <si>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</si>
  <si>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</si>
  <si>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</si>
  <si>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</si>
  <si>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</si>
  <si>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</si>
  <si>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</si>
  <si>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</si>
  <si>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</si>
  <si>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</si>
  <si>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</si>
  <si>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</si>
  <si>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</si>
  <si>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</si>
  <si>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</si>
  <si>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</si>
  <si>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</si>
  <si>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</si>
  <si>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</si>
  <si>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</si>
  <si>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</si>
  <si>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</si>
  <si>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</si>
  <si>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</si>
  <si>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</si>
  <si>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</si>
  <si>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</si>
  <si>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</si>
  <si>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</si>
  <si>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</si>
  <si>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</si>
  <si>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</si>
  <si>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</si>
  <si>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</si>
  <si>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</si>
  <si>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</si>
  <si>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</si>
  <si>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</si>
  <si>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</si>
  <si>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</si>
  <si>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</si>
  <si>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</si>
  <si>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</si>
  <si>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</si>
  <si>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</si>
  <si>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</si>
  <si>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</si>
  <si>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</si>
  <si>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</si>
  <si>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</si>
  <si>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</si>
  <si>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</si>
  <si>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</si>
  <si>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</si>
  <si>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</si>
  <si>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</si>
  <si>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</si>
  <si>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</si>
  <si>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</si>
  <si>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</si>
  <si>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</si>
  <si>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</si>
  <si>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</si>
  <si>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</si>
  <si>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</si>
  <si>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</si>
  <si>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</si>
  <si>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</si>
  <si>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</si>
  <si>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</si>
  <si>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</si>
  <si>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</si>
  <si>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</si>
  <si>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</si>
  <si>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</si>
  <si>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</si>
  <si>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</si>
  <si>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</si>
  <si>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</si>
  <si>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</si>
  <si>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</si>
  <si>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</si>
  <si>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</si>
  <si>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</si>
  <si>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</si>
  <si>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</si>
  <si>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</si>
  <si>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</si>
  <si>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</si>
  <si>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</si>
  <si>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</si>
  <si>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</si>
  <si>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</si>
  <si>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</si>
  <si>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</si>
  <si>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</si>
  <si>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</si>
  <si>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</si>
  <si>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</si>
  <si>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</si>
  <si>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</si>
  <si>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</si>
  <si>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</si>
  <si>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</si>
  <si>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</si>
  <si>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</si>
  <si>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</si>
  <si>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</si>
  <si>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</si>
  <si>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</si>
  <si>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</si>
  <si>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</si>
  <si>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</si>
  <si>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</si>
  <si>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</si>
  <si>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</si>
  <si>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</si>
  <si>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</si>
  <si>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</si>
  <si>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</si>
  <si>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</si>
  <si>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</si>
  <si>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</si>
  <si>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</si>
  <si>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</si>
  <si>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</si>
  <si>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</si>
  <si>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</si>
  <si>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</si>
  <si>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</si>
  <si>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</si>
  <si>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</si>
  <si>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</si>
  <si>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</si>
  <si>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</si>
  <si>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</si>
  <si>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</si>
  <si>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</si>
  <si>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</si>
  <si>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</si>
  <si>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</si>
  <si>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</si>
  <si>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</si>
  <si>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</si>
  <si>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</si>
  <si>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</si>
  <si>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</si>
  <si>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</si>
  <si>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</si>
  <si>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</si>
  <si>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</si>
  <si>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</si>
  <si>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</si>
  <si>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</si>
  <si>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</si>
  <si>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</si>
  <si>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</si>
  <si>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</si>
  <si>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</si>
  <si>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</si>
  <si>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</si>
  <si>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</si>
  <si>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</si>
  <si>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</si>
  <si>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</si>
  <si>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</si>
  <si>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</si>
  <si>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</si>
  <si>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</si>
  <si>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</si>
  <si>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</si>
  <si>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</si>
  <si>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</si>
  <si>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</si>
  <si>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</si>
  <si>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</si>
  <si>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</si>
  <si>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</si>
  <si>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</si>
  <si>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</si>
  <si>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</si>
  <si>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</si>
  <si>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</si>
  <si>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</si>
  <si>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</si>
  <si>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</si>
  <si>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</si>
  <si>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</si>
  <si>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</si>
  <si>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</si>
  <si>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</si>
  <si>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</si>
  <si>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</si>
  <si>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</si>
  <si>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</si>
  <si>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</si>
  <si>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</si>
  <si>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</si>
  <si>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</si>
  <si>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</si>
  <si>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</si>
  <si>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</si>
  <si>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</si>
  <si>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</si>
  <si>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</si>
  <si>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</si>
  <si>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</si>
  <si>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</si>
  <si>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</si>
  <si>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</si>
  <si>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</si>
  <si>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</si>
  <si>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</si>
  <si>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</si>
  <si>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</si>
  <si>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</si>
  <si>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</si>
  <si>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</si>
  <si>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</si>
  <si>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</si>
  <si>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</si>
  <si>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</si>
  <si>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</si>
  <si>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</si>
  <si>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</si>
  <si>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</si>
  <si>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</si>
  <si>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</si>
  <si>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</si>
  <si>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</si>
  <si>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</si>
  <si>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</si>
  <si>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</si>
  <si>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</si>
  <si>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</si>
  <si>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</si>
  <si>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</si>
  <si>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</si>
  <si>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</si>
  <si>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</si>
  <si>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</si>
  <si>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</si>
  <si>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</si>
  <si>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</si>
  <si>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</si>
  <si>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</si>
  <si>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</si>
  <si>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</si>
  <si>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</si>
  <si>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</si>
  <si>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</si>
  <si>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</si>
  <si>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</si>
  <si>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</si>
  <si>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</si>
  <si>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</si>
  <si>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</si>
  <si>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</si>
  <si>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</si>
  <si>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</si>
  <si>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</si>
  <si>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</si>
  <si>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</si>
  <si>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</si>
  <si>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</si>
  <si>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</si>
  <si>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</si>
  <si>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</si>
  <si>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</si>
  <si>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</si>
  <si>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</si>
  <si>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</si>
  <si>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</si>
  <si>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</si>
  <si>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</si>
  <si>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</si>
  <si>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</si>
  <si>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</si>
  <si>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</si>
  <si>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</si>
  <si>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</si>
  <si>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</si>
  <si>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</si>
  <si>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</si>
  <si>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</si>
  <si>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</si>
  <si>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</si>
  <si>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</si>
  <si>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</si>
  <si>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</si>
  <si>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</si>
  <si>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</si>
  <si>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</si>
  <si>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</si>
  <si>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</si>
  <si>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</si>
  <si>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</si>
  <si>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</si>
  <si>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</si>
  <si>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</si>
  <si>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</si>
  <si>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</si>
  <si>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</si>
  <si>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</si>
  <si>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</si>
  <si>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</si>
  <si>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</si>
  <si>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</si>
  <si>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</si>
  <si>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</si>
  <si>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</si>
  <si>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</si>
  <si>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</si>
  <si>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</si>
  <si>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</si>
  <si>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</si>
  <si>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</si>
  <si>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</si>
  <si>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</si>
  <si>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</si>
  <si>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</si>
  <si>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</si>
  <si>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</si>
  <si>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</si>
  <si>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</si>
  <si>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</si>
  <si>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</si>
  <si>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</si>
  <si>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</si>
  <si>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</si>
  <si>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</si>
  <si>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</si>
  <si>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</si>
  <si>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</si>
  <si>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</si>
  <si>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</si>
  <si>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</si>
  <si>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</si>
  <si>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</si>
  <si>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</si>
  <si>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</si>
  <si>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</si>
  <si>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</si>
  <si>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</si>
  <si>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</si>
  <si>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</si>
  <si>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</si>
  <si>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</si>
  <si>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</si>
  <si>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</si>
  <si>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</si>
  <si>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</si>
  <si>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</si>
  <si>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</si>
  <si>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</si>
  <si>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</si>
  <si>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</si>
  <si>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</si>
  <si>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</si>
  <si>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</si>
  <si>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</si>
  <si>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</si>
  <si>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</si>
  <si>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</si>
  <si>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</si>
  <si>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</si>
  <si>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</si>
  <si>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</si>
  <si>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</si>
  <si>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</si>
  <si>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</si>
  <si>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</si>
  <si>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</si>
  <si>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</si>
  <si>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</si>
  <si>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</si>
  <si>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</si>
  <si>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</si>
  <si>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</si>
  <si>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</si>
  <si>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</si>
  <si>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</si>
  <si>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</si>
  <si>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</si>
  <si>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</si>
  <si>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</si>
  <si>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</si>
  <si>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</si>
  <si>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</si>
  <si>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</si>
  <si>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</si>
  <si>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</si>
  <si>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</si>
  <si>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</si>
  <si>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</si>
  <si>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</si>
  <si>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</si>
  <si>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</si>
  <si>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</si>
  <si>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</si>
  <si>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</si>
  <si>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</si>
  <si>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</si>
  <si>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</si>
  <si>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</si>
  <si>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</si>
  <si>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</si>
  <si>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</si>
  <si>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</si>
  <si>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</si>
  <si>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</si>
  <si>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</si>
  <si>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</si>
  <si>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</si>
  <si>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</si>
  <si>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</si>
  <si>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</si>
  <si>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</si>
  <si>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</si>
  <si>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</si>
  <si>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</si>
  <si>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</si>
  <si>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</si>
  <si>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</si>
  <si>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</si>
  <si>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</si>
  <si>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</si>
  <si>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</si>
  <si>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</si>
  <si>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</si>
  <si>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</si>
  <si>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</si>
  <si>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</si>
  <si>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</si>
  <si>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</si>
  <si>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</si>
  <si>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</si>
  <si>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</si>
  <si>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</si>
  <si>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</si>
  <si>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</si>
  <si>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</si>
  <si>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</si>
  <si>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</si>
  <si>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</si>
  <si>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</si>
  <si>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</si>
  <si>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</si>
  <si>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</si>
  <si>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</si>
  <si>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</si>
  <si>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</si>
  <si>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</si>
  <si>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</si>
  <si>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</si>
  <si>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</si>
  <si>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</si>
  <si>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</si>
  <si>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</si>
  <si>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</si>
  <si>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</si>
  <si>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</si>
  <si>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</si>
  <si>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</si>
  <si>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</si>
  <si>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</si>
  <si>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</si>
  <si>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</si>
  <si>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</si>
  <si>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</si>
  <si>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</si>
  <si>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</si>
  <si>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</si>
  <si>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</si>
  <si>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</si>
  <si>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</si>
  <si>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</si>
  <si>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</si>
  <si>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</si>
  <si>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</si>
  <si>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</si>
  <si>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</si>
  <si>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</si>
  <si>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</si>
  <si>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</si>
  <si>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</si>
  <si>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</si>
  <si>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</si>
  <si>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</si>
  <si>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</si>
  <si>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</si>
  <si>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</si>
  <si>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</si>
  <si>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</si>
  <si>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</si>
  <si>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</si>
  <si>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</si>
  <si>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</si>
  <si>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</si>
  <si>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</si>
  <si>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</si>
  <si>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</si>
  <si>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</si>
  <si>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</si>
  <si>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</si>
  <si>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</si>
  <si>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</si>
  <si>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</si>
  <si>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</si>
  <si>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</si>
  <si>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</si>
  <si>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</si>
  <si>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</si>
  <si>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</si>
  <si>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</si>
  <si>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</si>
  <si>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</si>
  <si>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</si>
  <si>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</si>
  <si>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</si>
  <si>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</si>
  <si>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</si>
  <si>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</si>
  <si>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</si>
  <si>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</si>
  <si>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</si>
  <si>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</si>
  <si>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</si>
  <si>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</si>
  <si>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</si>
  <si>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</si>
  <si>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</si>
  <si>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</si>
  <si>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</si>
  <si>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</si>
  <si>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</si>
  <si>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</si>
  <si>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</si>
  <si>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</si>
  <si>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</si>
  <si>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</si>
  <si>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</si>
  <si>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</si>
  <si>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</si>
  <si>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</si>
  <si>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</si>
  <si>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</si>
  <si>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</si>
  <si>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</si>
  <si>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</si>
  <si>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</si>
  <si>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</si>
  <si>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</si>
  <si>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</si>
  <si>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</si>
  <si>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</si>
  <si>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</si>
  <si>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</si>
  <si>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</si>
  <si>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</si>
  <si>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</si>
  <si>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</si>
  <si>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</si>
  <si>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</si>
  <si>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</si>
  <si>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</si>
  <si>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</si>
  <si>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</si>
  <si>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</si>
  <si>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</si>
  <si>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</si>
  <si>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</si>
  <si>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</si>
  <si>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</si>
  <si>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</si>
  <si>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</si>
  <si>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</si>
  <si>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</si>
  <si>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</si>
  <si>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</si>
  <si>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</si>
  <si>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</si>
  <si>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</si>
  <si>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</si>
  <si>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</si>
  <si>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</si>
  <si>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</si>
  <si>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</si>
  <si>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</si>
  <si>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</si>
  <si>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</si>
  <si>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</si>
  <si>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</si>
  <si>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</si>
  <si>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</si>
  <si>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</si>
  <si>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</si>
  <si>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</si>
  <si>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</si>
  <si>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</si>
  <si>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</si>
  <si>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</si>
  <si>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</si>
  <si>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</si>
  <si>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</si>
  <si>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</si>
  <si>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</si>
  <si>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</si>
  <si>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</si>
  <si>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</si>
  <si>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</si>
  <si>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</si>
  <si>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</si>
  <si>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</si>
  <si>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</si>
  <si>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</si>
  <si>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</si>
  <si>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</si>
  <si>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</si>
  <si>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</si>
  <si>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</si>
  <si>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</si>
  <si>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</si>
  <si>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</si>
  <si>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</si>
  <si>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</si>
  <si>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</si>
  <si>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</si>
  <si>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</si>
  <si>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</si>
  <si>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</si>
  <si>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</si>
  <si>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</si>
  <si>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</si>
  <si>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</si>
  <si>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</si>
  <si>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</si>
  <si>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</si>
  <si>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</si>
  <si>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</si>
  <si>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</si>
  <si>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</si>
  <si>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</si>
  <si>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</si>
  <si>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</si>
  <si>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</si>
  <si>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</si>
  <si>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</si>
  <si>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</si>
  <si>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</si>
  <si>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</si>
  <si>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</si>
  <si>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</si>
  <si>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</si>
  <si>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</si>
  <si>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</si>
  <si>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</si>
  <si>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</si>
  <si>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</si>
  <si>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</si>
  <si>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</si>
  <si>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</si>
  <si>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</si>
  <si>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</si>
  <si>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</si>
  <si>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</si>
  <si>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</si>
  <si>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</si>
  <si>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</si>
  <si>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</si>
  <si>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</si>
  <si>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</si>
  <si>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</si>
  <si>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</si>
  <si>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</si>
  <si>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</si>
  <si>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</si>
  <si>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</si>
  <si>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</si>
  <si>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</si>
  <si>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</si>
  <si>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</si>
  <si>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</si>
  <si>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</si>
  <si>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</si>
  <si>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</si>
  <si>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</si>
  <si>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</si>
  <si>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</si>
  <si>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</si>
  <si>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</si>
  <si>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</si>
  <si>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</si>
  <si>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</si>
  <si>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</si>
  <si>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</si>
  <si>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</si>
  <si>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</si>
  <si>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</si>
  <si>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</si>
  <si>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</si>
  <si>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</si>
  <si>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</si>
  <si>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</si>
  <si>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</si>
  <si>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</si>
  <si>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</si>
  <si>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</si>
  <si>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</si>
  <si>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</si>
  <si>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</si>
  <si>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</si>
  <si>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</si>
  <si>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</si>
  <si>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</si>
  <si>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</si>
  <si>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</si>
  <si>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</si>
  <si>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</si>
  <si>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</si>
  <si>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</si>
  <si>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</si>
  <si>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</si>
  <si>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</si>
  <si>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</si>
  <si>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</si>
  <si>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</si>
  <si>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</si>
  <si>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</si>
  <si>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</si>
  <si>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</si>
  <si>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</si>
  <si>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</si>
  <si>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</si>
  <si>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</si>
  <si>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</si>
  <si>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</si>
  <si>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</si>
  <si>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</si>
  <si>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</si>
  <si>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</si>
  <si>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</si>
  <si>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</si>
  <si>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</si>
  <si>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</si>
  <si>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</si>
  <si>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</si>
  <si>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</si>
  <si>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</si>
  <si>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</si>
  <si>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</si>
  <si>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</si>
  <si>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</si>
  <si>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</si>
  <si>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</si>
  <si>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</si>
  <si>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</si>
  <si>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</si>
  <si>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</si>
  <si>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</si>
  <si>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</si>
  <si>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</si>
  <si>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</si>
  <si>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</si>
  <si>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</si>
  <si>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</si>
  <si>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</si>
  <si>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</si>
  <si>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</si>
  <si>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</si>
  <si>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</si>
  <si>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</si>
  <si>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</si>
  <si>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</si>
  <si>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</si>
  <si>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</si>
  <si>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</si>
  <si>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</si>
  <si>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</si>
  <si>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</si>
  <si>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</si>
  <si>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</si>
  <si>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</si>
  <si>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</si>
  <si>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</si>
  <si>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</si>
  <si>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</si>
  <si>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</si>
  <si>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</si>
  <si>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</si>
  <si>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</si>
  <si>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</si>
  <si>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</si>
  <si>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</si>
  <si>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</si>
  <si>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</si>
  <si>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</si>
  <si>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</si>
  <si>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</si>
  <si>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</si>
  <si>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</si>
  <si>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</si>
  <si>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</si>
  <si>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</si>
  <si>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</si>
  <si>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</si>
  <si>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</si>
  <si>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</si>
  <si>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</si>
  <si>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</si>
  <si>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</si>
  <si>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</si>
  <si>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</si>
  <si>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</si>
  <si>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</si>
  <si>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</si>
  <si>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</si>
  <si>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</si>
  <si>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</si>
  <si>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</si>
  <si>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</si>
  <si>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</si>
  <si>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</si>
  <si>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</si>
  <si>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</si>
  <si>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</si>
  <si>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</si>
  <si>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</si>
  <si>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</si>
  <si>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</si>
  <si>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</si>
  <si>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</si>
  <si>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</si>
  <si>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</si>
  <si>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</si>
  <si>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</si>
  <si>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</si>
  <si>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</si>
  <si>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</si>
  <si>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</si>
  <si>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</si>
  <si>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</si>
  <si>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</si>
  <si>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</si>
  <si>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</si>
  <si>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</si>
  <si>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</si>
  <si>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</si>
  <si>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</si>
  <si>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</si>
  <si>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</si>
  <si>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</si>
  <si>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</si>
  <si>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</si>
  <si>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</si>
  <si>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</si>
  <si>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</si>
  <si>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</si>
  <si>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</si>
  <si>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</si>
  <si>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</si>
  <si>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</si>
  <si>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</si>
  <si>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</si>
  <si>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</si>
  <si>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</si>
  <si>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</si>
  <si>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</si>
  <si>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</si>
  <si>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</si>
  <si>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</si>
  <si>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</si>
  <si>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</si>
  <si>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</si>
  <si>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</si>
  <si>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</si>
  <si>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</si>
  <si>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</si>
  <si>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</si>
  <si>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</si>
  <si>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</si>
  <si>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</si>
  <si>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</si>
  <si>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</si>
  <si>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</si>
  <si>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</si>
  <si>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</si>
  <si>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</si>
  <si>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</si>
  <si>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</si>
  <si>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</si>
  <si>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</si>
  <si>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</si>
  <si>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</si>
  <si>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</si>
  <si>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</si>
  <si>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</si>
  <si>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</si>
  <si>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</si>
  <si>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</si>
  <si>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</si>
  <si>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</si>
  <si>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</si>
  <si>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</si>
  <si>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</si>
  <si>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</si>
  <si>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</si>
  <si>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</si>
  <si>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</si>
  <si>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</si>
  <si>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</si>
  <si>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</si>
  <si>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</si>
  <si>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</si>
  <si>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</si>
  <si>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</si>
  <si>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</si>
  <si>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</si>
  <si>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</si>
  <si>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</si>
  <si>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</si>
  <si>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</si>
  <si>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</si>
  <si>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</si>
  <si>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</si>
  <si>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</si>
  <si>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</si>
  <si>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</si>
  <si>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</si>
  <si>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</si>
  <si>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</si>
  <si>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</si>
  <si>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</si>
  <si>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</si>
  <si>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</si>
  <si>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</si>
  <si>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</si>
  <si>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</si>
  <si>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</si>
  <si>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</si>
  <si>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</si>
  <si>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</si>
  <si>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</si>
  <si>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</si>
  <si>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</si>
  <si>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</si>
  <si>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</si>
  <si>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</si>
  <si>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</si>
  <si>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</si>
  <si>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</si>
  <si>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</si>
  <si>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</si>
  <si>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</si>
  <si>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</si>
  <si>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</si>
  <si>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</si>
  <si>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</si>
  <si>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</si>
  <si>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</si>
  <si>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</si>
  <si>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</si>
  <si>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</si>
  <si>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</si>
  <si>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</si>
  <si>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</si>
  <si>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</si>
  <si>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</si>
  <si>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</si>
  <si>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</si>
  <si>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</si>
  <si>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</si>
  <si>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</si>
  <si>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</si>
  <si>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</si>
  <si>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</si>
  <si>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</si>
  <si>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</si>
  <si>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</si>
  <si>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</si>
  <si>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</si>
  <si>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</si>
  <si>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</si>
  <si>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</si>
  <si>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</si>
  <si>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</si>
  <si>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</si>
  <si>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</si>
  <si>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</si>
  <si>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</si>
  <si>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</si>
  <si>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</si>
  <si>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</si>
  <si>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</si>
  <si>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</si>
  <si>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</si>
  <si>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</si>
  <si>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</si>
  <si>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</si>
  <si>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</si>
  <si>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</si>
  <si>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</si>
  <si>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</si>
  <si>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</si>
  <si>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</si>
  <si>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</si>
  <si>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</si>
  <si>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</si>
  <si>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</si>
  <si>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</si>
  <si>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</si>
  <si>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</si>
  <si>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</si>
  <si>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</si>
  <si>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</si>
  <si>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</si>
  <si>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</si>
  <si>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</si>
  <si>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</si>
  <si>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</si>
  <si>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</si>
  <si>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</si>
  <si>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</si>
  <si>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</si>
  <si>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</si>
  <si>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</si>
  <si>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</si>
  <si>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</si>
  <si>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</si>
  <si>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</si>
  <si>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</si>
  <si>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</si>
  <si>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</si>
  <si>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</si>
  <si>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</si>
  <si>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</si>
  <si>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</si>
  <si>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</si>
  <si>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</si>
  <si>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</si>
  <si>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</si>
  <si>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</si>
  <si>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</si>
  <si>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</si>
  <si>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</si>
  <si>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</si>
  <si>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</si>
  <si>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</si>
  <si>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</si>
  <si>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</si>
  <si>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</si>
  <si>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</si>
  <si>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</si>
  <si>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</si>
  <si>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</si>
  <si>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</si>
  <si>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</si>
  <si>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</si>
  <si>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</si>
  <si>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</si>
  <si>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</si>
  <si>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</si>
  <si>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</si>
  <si>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</si>
  <si>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</si>
  <si>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</si>
  <si>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</si>
  <si>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</si>
  <si>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</si>
  <si>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</si>
  <si>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</si>
  <si>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</si>
  <si>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</si>
  <si>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</si>
  <si>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</si>
  <si>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</si>
  <si>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</si>
  <si>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</si>
  <si>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</si>
  <si>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</si>
  <si>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</si>
  <si>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</si>
  <si>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</si>
  <si>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</si>
  <si>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</si>
  <si>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</si>
  <si>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</si>
  <si>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</si>
  <si>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</si>
  <si>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</si>
  <si>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</si>
  <si>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</si>
  <si>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</si>
  <si>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</si>
  <si>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</si>
  <si>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</si>
  <si>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</si>
  <si>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</si>
  <si>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</si>
  <si>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</si>
  <si>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</si>
  <si>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</si>
  <si>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</si>
  <si>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</si>
  <si>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</si>
  <si>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</si>
  <si>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</si>
  <si>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</si>
  <si>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</si>
  <si>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</si>
  <si>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</si>
  <si>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</si>
  <si>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</si>
  <si>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</si>
  <si>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</si>
  <si>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</si>
  <si>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</si>
  <si>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</si>
  <si>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</si>
  <si>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</si>
  <si>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</si>
  <si>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</si>
  <si>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</si>
  <si>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</si>
  <si>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</si>
  <si>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</si>
  <si>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</si>
  <si>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</si>
  <si>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</si>
  <si>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</si>
  <si>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</si>
  <si>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</si>
  <si>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</si>
  <si>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</si>
  <si>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</si>
  <si>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</si>
  <si>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</si>
  <si>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</si>
  <si>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</si>
  <si>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</si>
  <si>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</si>
  <si>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</si>
  <si>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</si>
  <si>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</si>
  <si>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</si>
  <si>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</si>
  <si>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</si>
  <si>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</si>
  <si>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</si>
  <si>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</si>
  <si>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</si>
  <si>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</si>
  <si>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</si>
  <si>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</si>
  <si>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</si>
  <si>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</si>
  <si>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</si>
  <si>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</si>
  <si>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</si>
  <si>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</si>
  <si>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</si>
  <si>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</si>
  <si>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</si>
  <si>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</si>
  <si>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</si>
  <si>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</si>
  <si>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</si>
  <si>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</si>
  <si>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</si>
  <si>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</si>
  <si>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</si>
  <si>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</si>
  <si>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</si>
  <si>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</si>
  <si>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</si>
  <si>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</si>
  <si>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</si>
  <si>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</si>
  <si>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</si>
  <si>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</si>
  <si>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</si>
  <si>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</si>
  <si>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</si>
  <si>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</si>
  <si>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</si>
  <si>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</si>
  <si>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</si>
  <si>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</si>
  <si>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</si>
  <si>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</si>
  <si>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</si>
  <si>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</si>
  <si>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</si>
  <si>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</si>
  <si>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</si>
  <si>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</si>
  <si>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</si>
  <si>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</si>
  <si>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</si>
  <si>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</si>
  <si>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</si>
  <si>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</si>
  <si>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</si>
  <si>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</si>
  <si>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</si>
  <si>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</si>
  <si>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</si>
  <si>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</si>
  <si>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</si>
  <si>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</si>
  <si>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</si>
  <si>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</si>
  <si>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</si>
  <si>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</si>
  <si>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</si>
  <si>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</si>
  <si>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</si>
  <si>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</si>
  <si>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</si>
  <si>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</si>
  <si>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</si>
  <si>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</si>
  <si>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</si>
  <si>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</si>
  <si>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</si>
  <si>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</si>
  <si>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</si>
  <si>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</si>
  <si>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</si>
  <si>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</si>
  <si>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</si>
  <si>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</si>
  <si>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</si>
  <si>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</si>
  <si>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</si>
  <si>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</si>
  <si>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</si>
  <si>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</si>
  <si>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</si>
  <si>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</si>
  <si>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</si>
  <si>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</si>
  <si>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</si>
  <si>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</si>
  <si>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</si>
  <si>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</si>
  <si>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</si>
  <si>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</si>
  <si>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</si>
  <si>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</si>
  <si>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</si>
  <si>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</si>
  <si>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</si>
  <si>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</si>
  <si>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</si>
  <si>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</si>
  <si>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</si>
  <si>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</si>
  <si>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</si>
  <si>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</si>
  <si>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</si>
  <si>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</si>
  <si>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</si>
  <si>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</si>
  <si>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</si>
  <si>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</si>
  <si>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</si>
  <si>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</si>
  <si>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</si>
  <si>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</si>
  <si>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</si>
  <si>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</si>
  <si>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</si>
  <si>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</si>
  <si>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</si>
  <si>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</si>
  <si>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</si>
  <si>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</si>
  <si>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</si>
  <si>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</si>
  <si>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</si>
  <si>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</si>
  <si>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</si>
  <si>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</si>
  <si>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</si>
  <si>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</si>
  <si>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</si>
  <si>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</si>
  <si>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</si>
  <si>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</si>
  <si>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</si>
  <si>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</si>
  <si>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</si>
  <si>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</si>
  <si>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</si>
  <si>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</si>
  <si>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</si>
  <si>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</si>
  <si>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</si>
  <si>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</si>
  <si>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</si>
  <si>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</si>
  <si>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</si>
  <si>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</si>
  <si>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</si>
  <si>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</si>
  <si>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</si>
  <si>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</si>
  <si>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</si>
  <si>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</si>
  <si>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</si>
  <si>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</si>
  <si>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</si>
  <si>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</si>
  <si>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</si>
  <si>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</si>
  <si>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</si>
  <si>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</si>
  <si>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</si>
  <si>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</si>
  <si>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</si>
  <si>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</si>
  <si>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</si>
  <si>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</si>
  <si>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</si>
  <si>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</si>
  <si>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</si>
  <si>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</si>
  <si>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</si>
  <si>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</si>
  <si>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</si>
  <si>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</si>
  <si>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</si>
  <si>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</si>
  <si>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</si>
  <si>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</si>
  <si>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</si>
  <si>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</si>
  <si>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</si>
  <si>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</si>
  <si>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</si>
  <si>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</si>
  <si>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</si>
  <si>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</si>
  <si>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</si>
  <si>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</si>
  <si>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</si>
  <si>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</si>
  <si>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</si>
  <si>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</si>
  <si>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</si>
  <si>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</si>
  <si>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</si>
  <si>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</si>
  <si>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</si>
  <si>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</si>
  <si>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</si>
  <si>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</si>
  <si>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</si>
  <si>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</si>
  <si>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</si>
  <si>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</si>
  <si>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</si>
  <si>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</si>
  <si>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</si>
  <si>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</si>
  <si>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</si>
  <si>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</si>
  <si>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</si>
  <si>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</si>
  <si>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</si>
  <si>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</si>
  <si>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</si>
  <si>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</si>
  <si>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</si>
  <si>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</si>
  <si>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</si>
  <si>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</si>
  <si>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</si>
  <si>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</si>
  <si>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</si>
  <si>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</si>
  <si>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</si>
  <si>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</si>
  <si>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</si>
  <si>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</si>
  <si>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</si>
  <si>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</si>
  <si>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</si>
  <si>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</si>
  <si>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</si>
  <si>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</si>
  <si>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</si>
  <si>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</si>
  <si>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</si>
  <si>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</si>
  <si>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</si>
  <si>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</si>
  <si>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</si>
  <si>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</si>
  <si>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</si>
  <si>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</si>
  <si>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</si>
  <si>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</si>
  <si>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</si>
  <si>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</si>
  <si>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</si>
  <si>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</si>
  <si>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</si>
  <si>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</si>
  <si>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</si>
  <si>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</si>
  <si>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</si>
  <si>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</si>
  <si>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</si>
  <si>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</si>
  <si>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</si>
  <si>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</si>
  <si>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</si>
  <si>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</si>
  <si>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</si>
  <si>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</si>
  <si>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</si>
  <si>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</si>
  <si>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</si>
  <si>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</si>
  <si>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</si>
  <si>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</si>
  <si>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</si>
  <si>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</si>
  <si>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</si>
  <si>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</si>
  <si>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</si>
  <si>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</si>
  <si>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</si>
  <si>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</si>
  <si>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</si>
  <si>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</si>
  <si>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</si>
  <si>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</si>
  <si>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</si>
  <si>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</si>
  <si>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</si>
  <si>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</si>
  <si>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</si>
  <si>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</si>
  <si>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</si>
  <si>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</si>
  <si>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</si>
  <si>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</si>
  <si>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</si>
  <si>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</si>
  <si>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</si>
  <si>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</si>
  <si>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</si>
  <si>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</si>
  <si>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</si>
  <si>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</si>
  <si>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</si>
  <si>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</si>
  <si>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</si>
  <si>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</si>
  <si>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</si>
  <si>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</si>
  <si>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</si>
  <si>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</si>
  <si>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</si>
  <si>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</si>
  <si>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</si>
  <si>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</si>
  <si>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</si>
  <si>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</si>
  <si>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</si>
  <si>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</si>
  <si>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</si>
  <si>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</si>
  <si>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</si>
  <si>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</si>
  <si>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</si>
  <si>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</si>
  <si>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</si>
  <si>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</si>
  <si>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</si>
  <si>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</si>
  <si>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</si>
  <si>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</si>
  <si>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</si>
  <si>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</si>
  <si>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</si>
  <si>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</si>
  <si>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</si>
  <si>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</si>
  <si>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</si>
  <si>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</si>
  <si>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</si>
  <si>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</si>
  <si>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</si>
  <si>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</si>
  <si>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</si>
  <si>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</si>
  <si>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</si>
  <si>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</si>
  <si>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</si>
  <si>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</si>
  <si>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</si>
  <si>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</si>
  <si>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</si>
  <si>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</si>
  <si>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</si>
  <si>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</si>
  <si>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</si>
  <si>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</si>
  <si>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</si>
  <si>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</si>
  <si>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</si>
  <si>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</si>
  <si>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</si>
  <si>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</si>
  <si>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</si>
  <si>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</si>
  <si>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</si>
  <si>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</si>
  <si>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</si>
  <si>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</si>
  <si>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</si>
  <si>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</si>
  <si>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</si>
  <si>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</si>
  <si>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</si>
  <si>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</si>
  <si>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</si>
  <si>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</si>
  <si>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</si>
  <si>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</si>
  <si>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</si>
  <si>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</si>
  <si>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</si>
  <si>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</si>
  <si>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</si>
  <si>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</si>
  <si>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</si>
  <si>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</si>
  <si>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</si>
  <si>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</si>
  <si>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</si>
  <si>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</si>
  <si>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</si>
  <si>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</si>
  <si>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</si>
  <si>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</si>
  <si>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</si>
  <si>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</si>
  <si>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</si>
  <si>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</si>
  <si>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</si>
  <si>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</si>
  <si>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</si>
  <si>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</si>
  <si>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</si>
  <si>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</si>
  <si>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</si>
  <si>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</si>
  <si>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</si>
  <si>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</si>
  <si>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</si>
  <si>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</si>
  <si>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</si>
  <si>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</si>
  <si>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</si>
  <si>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</si>
  <si>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</si>
  <si>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</si>
  <si>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</si>
  <si>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</si>
  <si>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</si>
  <si>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</si>
  <si>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</si>
  <si>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</si>
  <si>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</si>
  <si>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</si>
  <si>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</si>
  <si>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</si>
  <si>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</si>
  <si>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</si>
  <si>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</si>
  <si>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</si>
  <si>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</si>
  <si>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</si>
  <si>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</si>
  <si>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</si>
  <si>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</si>
  <si>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</si>
  <si>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</si>
  <si>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</si>
  <si>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</si>
  <si>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</si>
  <si>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</si>
  <si>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</si>
  <si>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</si>
  <si>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</si>
  <si>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</si>
  <si>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</si>
  <si>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</si>
  <si>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</si>
  <si>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</si>
  <si>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</si>
  <si>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</si>
  <si>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</si>
  <si>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</si>
  <si>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</si>
  <si>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</si>
  <si>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</si>
  <si>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</si>
  <si>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</si>
  <si>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</si>
  <si>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</si>
  <si>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</si>
  <si>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</si>
  <si>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</si>
  <si>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</si>
  <si>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</si>
  <si>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</si>
  <si>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</si>
  <si>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</si>
  <si>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</si>
  <si>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</si>
  <si>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</si>
  <si>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</si>
  <si>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</si>
  <si>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</si>
  <si>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</si>
  <si>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</si>
  <si>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</si>
  <si>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</si>
  <si>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</si>
  <si>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</si>
  <si>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</si>
  <si>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</si>
  <si>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</si>
  <si>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</si>
  <si>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</si>
  <si>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</si>
  <si>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</si>
  <si>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</si>
  <si>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</si>
  <si>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</si>
  <si>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</si>
  <si>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</si>
  <si>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</si>
  <si>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</si>
  <si>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</si>
  <si>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</si>
  <si>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</si>
  <si>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</si>
  <si>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</si>
  <si>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</si>
  <si>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</si>
  <si>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</si>
  <si>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</si>
  <si>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</si>
  <si>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</si>
  <si>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</si>
  <si>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</si>
  <si>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</si>
  <si>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</si>
  <si>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</si>
  <si>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</si>
  <si>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</si>
  <si>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</si>
  <si>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</si>
  <si>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</si>
  <si>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</si>
  <si>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</si>
  <si>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</si>
  <si>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</si>
  <si>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</si>
  <si>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</si>
  <si>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</si>
  <si>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</si>
  <si>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</si>
  <si>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</si>
  <si>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</si>
  <si>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</si>
  <si>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</si>
  <si>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</si>
  <si>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</si>
  <si>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</si>
  <si>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</si>
  <si>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</si>
  <si>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</si>
  <si>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</si>
  <si>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</si>
  <si>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</si>
  <si>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</si>
  <si>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</si>
  <si>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</si>
  <si>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</si>
  <si>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</si>
  <si>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</si>
  <si>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</si>
  <si>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</si>
  <si>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</si>
  <si>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</si>
  <si>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</si>
  <si>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</si>
  <si>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</si>
  <si>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</si>
  <si>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</si>
  <si>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</si>
  <si>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</si>
  <si>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</si>
  <si>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</si>
  <si>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</si>
  <si>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</si>
  <si>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</si>
  <si>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</si>
  <si>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</si>
  <si>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</si>
  <si>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</si>
  <si>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</si>
  <si>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</si>
  <si>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</si>
  <si>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</si>
  <si>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</si>
  <si>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</si>
  <si>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</si>
  <si>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</si>
  <si>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</si>
  <si>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</si>
  <si>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</si>
  <si>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</si>
  <si>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</si>
  <si>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</si>
  <si>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</si>
  <si>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</si>
  <si>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</si>
  <si>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</si>
  <si>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</si>
  <si>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</si>
  <si>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</si>
  <si>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</si>
  <si>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</si>
  <si>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</si>
  <si>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</si>
  <si>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</si>
  <si>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</si>
  <si>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</si>
  <si>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</si>
  <si>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</si>
  <si>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</si>
  <si>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</si>
  <si>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</si>
  <si>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</si>
  <si>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</si>
  <si>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</si>
  <si>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</si>
  <si>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</si>
  <si>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</si>
  <si>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</si>
  <si>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</si>
  <si>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</si>
  <si>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</si>
  <si>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</si>
  <si>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</si>
  <si>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</si>
  <si>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</si>
  <si>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</si>
  <si>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</si>
  <si>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</si>
  <si>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</si>
  <si>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</si>
  <si>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</si>
  <si>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</si>
  <si>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</si>
  <si>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</si>
  <si>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</si>
  <si>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</si>
  <si>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</si>
  <si>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</si>
  <si>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</si>
  <si>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</si>
  <si>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</si>
  <si>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</si>
  <si>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</si>
  <si>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</si>
  <si>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</si>
  <si>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</si>
  <si>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</si>
  <si>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</si>
  <si>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</si>
  <si>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</si>
  <si>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</si>
  <si>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</si>
  <si>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</si>
  <si>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</si>
  <si>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</si>
  <si>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</si>
  <si>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</si>
  <si>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</si>
  <si>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</si>
  <si>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</si>
  <si>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</si>
  <si>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</si>
  <si>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</si>
  <si>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</si>
  <si>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</si>
  <si>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</si>
  <si>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</si>
  <si>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</si>
  <si>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</si>
  <si>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</si>
  <si>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</si>
  <si>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</si>
  <si>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</si>
  <si>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</si>
  <si>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</si>
  <si>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</si>
  <si>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</si>
  <si>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</si>
  <si>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</si>
  <si>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</si>
  <si>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</si>
  <si>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</si>
  <si>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</si>
  <si>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</si>
  <si>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</si>
  <si>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</si>
  <si>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</si>
  <si>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</si>
  <si>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</si>
  <si>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</si>
  <si>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</si>
  <si>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</si>
  <si>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</si>
  <si>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</si>
  <si>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</si>
  <si>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</si>
  <si>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</si>
  <si>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</si>
  <si>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</si>
  <si>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</si>
  <si>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</si>
  <si>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</si>
  <si>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</si>
  <si>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</si>
  <si>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</si>
  <si>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</si>
  <si>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</si>
  <si>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</si>
  <si>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</si>
  <si>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</si>
  <si>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</si>
  <si>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</si>
  <si>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</si>
  <si>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</si>
  <si>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</si>
  <si>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</si>
  <si>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</si>
  <si>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</si>
  <si>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</si>
  <si>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</si>
  <si>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</si>
  <si>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</si>
  <si>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</si>
  <si>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</si>
  <si>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</si>
  <si>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</si>
  <si>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</si>
  <si>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</si>
  <si>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</si>
  <si>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</si>
  <si>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</si>
  <si>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</si>
  <si>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</si>
  <si>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</si>
  <si>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</si>
  <si>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</si>
  <si>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</si>
  <si>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</si>
  <si>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</si>
  <si>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</si>
  <si>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</si>
  <si>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</si>
  <si>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</si>
  <si>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</si>
  <si>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</si>
  <si>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</si>
  <si>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</si>
  <si>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</si>
  <si>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</si>
  <si>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</si>
  <si>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</si>
  <si>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</si>
  <si>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</si>
  <si>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</si>
  <si>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</si>
  <si>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</si>
  <si>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</si>
  <si>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</si>
  <si>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</si>
  <si>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</si>
  <si>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</si>
  <si>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</si>
  <si>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</si>
  <si>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</si>
  <si>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</si>
  <si>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</si>
  <si>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</si>
  <si>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</si>
  <si>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</si>
  <si>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</si>
  <si>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</si>
  <si>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</si>
  <si>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</si>
  <si>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</si>
  <si>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</si>
  <si>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</si>
  <si>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</si>
  <si>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</si>
  <si>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</si>
  <si>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</si>
  <si>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</si>
  <si>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</si>
  <si>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</si>
  <si>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</si>
  <si>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</si>
  <si>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</si>
  <si>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</si>
  <si>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</si>
  <si>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</si>
  <si>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</si>
  <si>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</si>
  <si>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</si>
  <si>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</si>
  <si>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</si>
  <si>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</si>
  <si>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</si>
  <si>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</si>
  <si>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</si>
  <si>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</si>
  <si>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</si>
  <si>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</si>
  <si>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</si>
  <si>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</si>
  <si>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</si>
  <si>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</si>
  <si>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</si>
  <si>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</si>
  <si>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</si>
  <si>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</si>
  <si>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</si>
  <si>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</si>
  <si>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</si>
  <si>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</si>
  <si>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</si>
  <si>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</si>
  <si>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</si>
  <si>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</si>
  <si>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</si>
  <si>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</si>
  <si>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</si>
  <si>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</si>
  <si>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</si>
  <si>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</si>
  <si>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</si>
  <si>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</si>
  <si>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</si>
  <si>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</si>
  <si>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</si>
  <si>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</si>
  <si>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</si>
  <si>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</si>
  <si>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</si>
  <si>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</si>
  <si>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</si>
  <si>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</si>
  <si>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</si>
  <si>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</si>
  <si>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</si>
  <si>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</si>
  <si>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</si>
  <si>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</si>
  <si>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</si>
  <si>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</si>
  <si>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</si>
  <si>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</si>
  <si>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</si>
  <si>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</si>
  <si>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</si>
  <si>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</si>
  <si>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</si>
  <si>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</si>
  <si>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</si>
  <si>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</si>
  <si>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</si>
  <si>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</si>
  <si>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</si>
  <si>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</si>
  <si>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</si>
  <si>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</si>
  <si>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</si>
  <si>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</si>
  <si>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</si>
  <si>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</si>
  <si>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</si>
  <si>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</si>
  <si>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</si>
  <si>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</si>
  <si>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</si>
  <si>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</si>
  <si>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</si>
  <si>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</si>
  <si>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</si>
  <si>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</si>
  <si>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</si>
  <si>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</si>
  <si>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</si>
  <si>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</si>
  <si>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</si>
  <si>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</si>
  <si>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</si>
  <si>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</si>
  <si>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</si>
  <si>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</si>
  <si>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</si>
  <si>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</si>
  <si>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</si>
  <si>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</si>
  <si>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</si>
  <si>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</si>
  <si>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</si>
  <si>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</si>
  <si>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</si>
  <si>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</si>
  <si>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</si>
  <si>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</si>
  <si>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</si>
  <si>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</si>
  <si>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</si>
  <si>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</si>
  <si>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</si>
  <si>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</si>
  <si>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</si>
  <si>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</si>
  <si>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</si>
  <si>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</si>
  <si>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</si>
  <si>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</si>
  <si>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</si>
  <si>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</si>
  <si>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</si>
  <si>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</si>
  <si>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</si>
  <si>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</si>
  <si>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</si>
  <si>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</si>
  <si>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</si>
  <si>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</si>
  <si>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</si>
  <si>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</si>
  <si>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</si>
  <si>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</si>
  <si>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</si>
  <si>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</si>
  <si>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</si>
  <si>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</si>
  <si>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</si>
  <si>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</si>
  <si>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</si>
  <si>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</si>
  <si>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</si>
  <si>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</si>
  <si>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</si>
  <si>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</si>
  <si>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</si>
  <si>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</si>
  <si>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</si>
  <si>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</si>
  <si>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</si>
  <si>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</si>
  <si>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</si>
  <si>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</si>
  <si>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</si>
  <si>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</si>
  <si>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</si>
  <si>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</si>
  <si>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</si>
  <si>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</si>
  <si>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</si>
  <si>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</si>
  <si>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</si>
  <si>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</si>
  <si>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</si>
  <si>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</si>
  <si>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</si>
  <si>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</si>
  <si>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</si>
  <si>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</si>
  <si>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</si>
  <si>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</si>
  <si>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</si>
  <si>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</si>
  <si>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</si>
  <si>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</si>
  <si>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</si>
  <si>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</si>
  <si>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</si>
  <si>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</si>
  <si>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</si>
  <si>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</si>
  <si>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</si>
  <si>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</si>
  <si>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</si>
  <si>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</si>
  <si>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</si>
  <si>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</si>
  <si>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</si>
  <si>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</si>
  <si>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</si>
  <si>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</si>
  <si>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</si>
  <si>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</si>
  <si>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</si>
  <si>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</si>
  <si>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</si>
  <si>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</si>
  <si>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</si>
  <si>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</si>
  <si>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</si>
  <si>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</si>
  <si>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</si>
  <si>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</si>
  <si>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</si>
  <si>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</si>
  <si>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</si>
  <si>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</si>
  <si>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</si>
  <si>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</si>
  <si>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</si>
  <si>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</si>
  <si>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</si>
  <si>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</si>
  <si>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</si>
  <si>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</si>
  <si>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</si>
  <si>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</si>
  <si>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</si>
  <si>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</si>
  <si>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</si>
  <si>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</si>
  <si>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</si>
  <si>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</si>
  <si>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</si>
  <si>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</si>
  <si>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</si>
  <si>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</si>
  <si>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</si>
  <si>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</si>
  <si>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</si>
  <si>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</si>
  <si>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</si>
  <si>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</si>
  <si>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</si>
  <si>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</si>
  <si>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</si>
  <si>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</si>
  <si>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</si>
  <si>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</si>
  <si>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</si>
  <si>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</si>
  <si>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</si>
  <si>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</si>
  <si>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</si>
  <si>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</si>
  <si>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</si>
  <si>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</si>
  <si>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</si>
  <si>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</si>
  <si>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</si>
  <si>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</si>
  <si>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</si>
  <si>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</si>
  <si>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</si>
  <si>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</si>
  <si>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</si>
  <si>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</si>
  <si>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</si>
  <si>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</si>
  <si>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</si>
  <si>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</si>
  <si>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</si>
  <si>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</si>
  <si>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</si>
  <si>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</si>
  <si>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</si>
  <si>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</si>
  <si>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</si>
  <si>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</si>
  <si>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</si>
  <si>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</si>
  <si>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</si>
  <si>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</si>
  <si>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</si>
  <si>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</si>
  <si>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</si>
  <si>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</si>
  <si>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</si>
  <si>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</si>
  <si>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</si>
  <si>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</si>
  <si>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</si>
  <si>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</si>
  <si>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</si>
  <si>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</si>
  <si>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</si>
  <si>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</si>
  <si>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</si>
  <si>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</si>
  <si>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</si>
  <si>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</si>
  <si>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</si>
  <si>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</si>
  <si>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</si>
  <si>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</si>
  <si>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</si>
  <si>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</si>
  <si>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</si>
  <si>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</si>
  <si>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</si>
  <si>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</si>
  <si>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</si>
  <si>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</si>
  <si>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</si>
  <si>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</si>
  <si>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</si>
  <si>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</si>
  <si>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</si>
  <si>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</si>
  <si>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</si>
  <si>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</si>
  <si>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</si>
  <si>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</si>
  <si>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</si>
  <si>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</si>
  <si>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</si>
  <si>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</si>
  <si>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</si>
  <si>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</si>
  <si>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</si>
  <si>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</si>
  <si>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</si>
  <si>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</si>
  <si>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</si>
  <si>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</si>
  <si>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</si>
  <si>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</si>
  <si>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</si>
  <si>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</si>
  <si>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</si>
  <si>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</si>
  <si>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</si>
  <si>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</si>
  <si>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</si>
  <si>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</si>
  <si>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</si>
  <si>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</si>
  <si>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</si>
  <si>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</si>
  <si>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</si>
  <si>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</si>
  <si>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</si>
  <si>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</si>
  <si>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</si>
  <si>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</si>
  <si>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</si>
  <si>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</si>
  <si>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</si>
  <si>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</si>
  <si>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</si>
  <si>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</si>
  <si>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</si>
  <si>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</si>
  <si>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</si>
  <si>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</si>
  <si>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</si>
  <si>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</si>
  <si>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</si>
  <si>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</si>
  <si>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</si>
  <si>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</si>
  <si>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</si>
  <si>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</si>
  <si>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</si>
  <si>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</si>
  <si>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</si>
  <si>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</si>
  <si>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</si>
  <si>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</si>
  <si>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</si>
  <si>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</si>
  <si>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</si>
  <si>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</si>
  <si>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</si>
  <si>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</si>
  <si>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</si>
  <si>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</si>
  <si>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</si>
  <si>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</si>
  <si>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</si>
  <si>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</si>
  <si>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</si>
  <si>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</si>
  <si>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</si>
  <si>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</si>
  <si>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</si>
  <si>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</si>
  <si>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</si>
  <si>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</si>
  <si>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</si>
  <si>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</si>
  <si>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</si>
  <si>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</si>
  <si>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</si>
  <si>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</si>
  <si>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</si>
  <si>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</si>
  <si>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</si>
  <si>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</si>
  <si>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</si>
  <si>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</si>
  <si>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</si>
  <si>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</si>
  <si>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</si>
  <si>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</si>
  <si>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</si>
  <si>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</si>
  <si>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</si>
  <si>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</si>
  <si>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</si>
  <si>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</si>
  <si>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</si>
  <si>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</si>
  <si>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</si>
  <si>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</si>
  <si>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</si>
  <si>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</si>
  <si>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</si>
  <si>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</si>
  <si>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</si>
  <si>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</si>
  <si>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</si>
  <si>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</si>
  <si>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</si>
  <si>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</si>
  <si>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</si>
  <si>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</si>
  <si>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</si>
  <si>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</si>
  <si>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</si>
  <si>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</si>
  <si>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</si>
  <si>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</si>
  <si>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</si>
  <si>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</si>
  <si>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</si>
  <si>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</si>
  <si>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</si>
  <si>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</si>
  <si>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</si>
  <si>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</si>
  <si>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</si>
  <si>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</si>
  <si>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</si>
  <si>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</si>
  <si>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</si>
  <si>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</si>
  <si>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</si>
  <si>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</si>
  <si>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</si>
  <si>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</si>
  <si>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</si>
  <si>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</si>
  <si>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</si>
  <si>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</si>
  <si>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</si>
  <si>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</si>
  <si>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</si>
  <si>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</si>
  <si>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</si>
  <si>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</si>
  <si>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</si>
  <si>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</si>
  <si>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</si>
  <si>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</si>
  <si>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</si>
  <si>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</si>
  <si>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</si>
  <si>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</si>
  <si>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</si>
  <si>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</si>
  <si>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</si>
  <si>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</si>
  <si>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</si>
  <si>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</si>
  <si>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</si>
  <si>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</si>
  <si>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</si>
  <si>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</si>
  <si>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</si>
  <si>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</si>
  <si>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</si>
  <si>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</si>
  <si>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</si>
  <si>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</si>
  <si>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</si>
  <si>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</si>
  <si>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</si>
  <si>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</si>
  <si>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</si>
  <si>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</si>
  <si>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</si>
  <si>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</si>
  <si>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</si>
  <si>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</si>
  <si>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</si>
  <si>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</si>
  <si>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</si>
  <si>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</si>
  <si>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</si>
  <si>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</si>
  <si>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</si>
  <si>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</si>
  <si>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</si>
  <si>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</si>
  <si>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</si>
  <si>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</si>
  <si>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</si>
  <si>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</si>
  <si>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</si>
  <si>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</si>
  <si>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</si>
  <si>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</si>
  <si>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</si>
  <si>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</si>
  <si>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</si>
  <si>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</si>
  <si>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</si>
  <si>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</si>
  <si>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</si>
  <si>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</si>
  <si>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</si>
  <si>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</si>
  <si>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</si>
  <si>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</si>
  <si>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</si>
  <si>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</si>
  <si>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</si>
  <si>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</si>
  <si>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</si>
  <si>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</si>
  <si>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</si>
  <si>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</si>
  <si>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</si>
  <si>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</si>
  <si>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</si>
  <si>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</si>
  <si>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</si>
  <si>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</si>
  <si>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</si>
  <si>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</si>
  <si>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</si>
  <si>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</si>
  <si>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</si>
  <si>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</si>
  <si>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</si>
  <si>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</si>
  <si>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</si>
  <si>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</si>
  <si>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</si>
  <si>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</si>
  <si>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</si>
  <si>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</si>
  <si>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</si>
  <si>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</si>
  <si>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</si>
  <si>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</si>
  <si>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</si>
  <si>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</si>
  <si>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</si>
  <si>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</si>
  <si>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</si>
  <si>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</si>
  <si>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</si>
  <si>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</si>
  <si>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</si>
  <si>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</si>
  <si>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</si>
  <si>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</si>
  <si>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</si>
  <si>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</si>
  <si>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</si>
  <si>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</si>
  <si>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</si>
  <si>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</si>
  <si>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</si>
  <si>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</si>
  <si>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</si>
  <si>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</si>
  <si>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</si>
  <si>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</si>
  <si>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</si>
  <si>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</si>
  <si>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</si>
  <si>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</si>
  <si>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</si>
  <si>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</si>
  <si>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</si>
  <si>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</si>
  <si>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</si>
  <si>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</si>
  <si>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</si>
  <si>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</si>
  <si>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</si>
  <si>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</si>
  <si>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</si>
  <si>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</si>
  <si>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</si>
  <si>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</si>
  <si>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</si>
  <si>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</si>
  <si>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</si>
  <si>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</si>
  <si>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</si>
  <si>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</si>
  <si>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</si>
  <si>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</si>
  <si>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</si>
  <si>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</si>
  <si>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</si>
  <si>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</si>
  <si>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</si>
  <si>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</si>
  <si>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</si>
  <si>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</si>
  <si>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</si>
  <si>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</si>
  <si>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</si>
  <si>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</si>
  <si>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</si>
  <si>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</si>
  <si>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</si>
  <si>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</si>
  <si>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</si>
  <si>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</si>
  <si>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</si>
  <si>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</si>
  <si>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</si>
  <si>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</si>
  <si>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</si>
  <si>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</si>
  <si>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</si>
  <si>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</si>
  <si>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</si>
  <si>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</si>
  <si>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</si>
  <si>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</si>
  <si>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</si>
  <si>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</si>
  <si>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</si>
  <si>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</si>
  <si>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</si>
  <si>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</si>
  <si>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</si>
  <si>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</si>
  <si>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</si>
  <si>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</si>
  <si>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</si>
  <si>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</si>
  <si>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</si>
  <si>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</si>
  <si>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</si>
  <si>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</si>
  <si>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</si>
  <si>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</si>
  <si>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</si>
  <si>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</si>
  <si>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</si>
  <si>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</si>
  <si>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</si>
  <si>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</si>
  <si>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</si>
  <si>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</si>
  <si>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</si>
  <si>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</si>
  <si>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</si>
  <si>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</si>
  <si>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</si>
  <si>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</si>
  <si>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</si>
  <si>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</si>
  <si>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</si>
  <si>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</si>
  <si>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</si>
  <si>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</si>
  <si>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</si>
  <si>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</si>
  <si>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</si>
  <si>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</si>
  <si>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</si>
  <si>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</si>
  <si>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</si>
  <si>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</si>
  <si>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</si>
  <si>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</si>
  <si>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</si>
  <si>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</si>
  <si>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</si>
  <si>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</si>
  <si>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</si>
  <si>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</si>
  <si>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</si>
  <si>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</si>
  <si>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</si>
  <si>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</si>
  <si>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</si>
  <si>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</si>
  <si>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</si>
  <si>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</si>
  <si>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</si>
  <si>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</si>
  <si>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</si>
  <si>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</si>
  <si>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</si>
  <si>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</si>
  <si>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</si>
  <si>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</si>
  <si>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</si>
  <si>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</si>
  <si>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</si>
  <si>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</si>
  <si>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</si>
  <si>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</si>
  <si>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</si>
  <si>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</si>
  <si>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</si>
  <si>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</si>
  <si>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</si>
  <si>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</si>
  <si>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</si>
  <si>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</si>
  <si>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</si>
  <si>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</si>
  <si>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</si>
  <si>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</si>
  <si>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</si>
  <si>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</si>
  <si>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</si>
  <si>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</si>
  <si>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</si>
  <si>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</si>
  <si>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</si>
  <si>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</si>
  <si>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</si>
  <si>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</si>
  <si>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</si>
  <si>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</si>
  <si>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</si>
  <si>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</si>
  <si>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</si>
  <si>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</si>
  <si>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</si>
  <si>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</si>
  <si>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</si>
  <si>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</si>
  <si>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</si>
  <si>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</si>
  <si>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</si>
  <si>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</si>
  <si>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</si>
  <si>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</si>
  <si>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</si>
  <si>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</si>
  <si>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</si>
  <si>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</si>
  <si>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</si>
  <si>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</si>
  <si>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</si>
  <si>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</si>
  <si>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</si>
  <si>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</si>
  <si>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</si>
  <si>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</si>
  <si>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</si>
  <si>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</si>
  <si>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</si>
  <si>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</si>
  <si>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</si>
  <si>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</si>
  <si>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</si>
  <si>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</si>
  <si>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</si>
  <si>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</si>
  <si>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</si>
  <si>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</si>
  <si>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</si>
  <si>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</si>
  <si>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</si>
  <si>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</si>
  <si>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</si>
  <si>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</si>
  <si>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</si>
  <si>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</si>
  <si>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</si>
  <si>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</si>
  <si>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</si>
  <si>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</si>
  <si>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</si>
  <si>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</si>
  <si>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</si>
  <si>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</si>
  <si>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</si>
  <si>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</si>
  <si>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</si>
  <si>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</si>
  <si>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</si>
  <si>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</si>
  <si>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</si>
  <si>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</si>
  <si>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</si>
  <si>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</si>
  <si>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</si>
  <si>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</si>
  <si>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</si>
  <si>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</si>
  <si>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</si>
  <si>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</si>
  <si>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</si>
  <si>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</si>
  <si>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</si>
  <si>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</si>
  <si>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</si>
  <si>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</si>
  <si>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</si>
  <si>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</si>
  <si>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</si>
  <si>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</si>
  <si>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</si>
  <si>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</si>
  <si>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</si>
  <si>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</si>
  <si>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</si>
  <si>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</si>
  <si>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</si>
  <si>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</si>
  <si>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</si>
  <si>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</si>
  <si>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</si>
  <si>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</si>
  <si>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</si>
  <si>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</si>
  <si>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</si>
  <si>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</si>
  <si>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</si>
  <si>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</si>
  <si>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</si>
  <si>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</si>
  <si>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</si>
  <si>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</si>
  <si>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</si>
  <si>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</si>
  <si>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</si>
  <si>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</si>
  <si>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</si>
  <si>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</si>
  <si>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</si>
  <si>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</si>
  <si>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</si>
  <si>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</si>
  <si>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</si>
  <si>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</si>
  <si>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</si>
  <si>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</si>
  <si>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</si>
  <si>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</si>
  <si>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</si>
  <si>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</si>
  <si>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</si>
  <si>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</si>
  <si>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</si>
  <si>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</si>
  <si>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</si>
  <si>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</si>
  <si>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</si>
  <si>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</si>
  <si>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</si>
  <si>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</si>
  <si>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</si>
  <si>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</si>
  <si>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</si>
  <si>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</si>
  <si>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</si>
  <si>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</si>
  <si>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</si>
  <si>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</si>
  <si>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</si>
  <si>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</si>
  <si>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</si>
  <si>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</si>
  <si>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</si>
  <si>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</si>
  <si>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</si>
  <si>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</si>
  <si>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</si>
  <si>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</si>
  <si>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</si>
  <si>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</si>
  <si>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</si>
  <si>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</si>
  <si>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</si>
  <si>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</si>
  <si>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</si>
  <si>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</si>
  <si>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</si>
  <si>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</si>
  <si>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</si>
  <si>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</si>
  <si>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</si>
  <si>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</si>
  <si>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</si>
  <si>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</si>
  <si>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</si>
  <si>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</si>
  <si>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</si>
  <si>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</si>
  <si>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</si>
  <si>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</si>
  <si>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</si>
  <si>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</si>
  <si>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</si>
  <si>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</si>
  <si>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</si>
  <si>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</si>
  <si>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</si>
  <si>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</si>
  <si>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</si>
  <si>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</si>
  <si>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</si>
  <si>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</si>
  <si>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</si>
  <si>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</si>
  <si>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</si>
  <si>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</si>
  <si>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</si>
  <si>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</si>
  <si>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</si>
  <si>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</si>
  <si>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</si>
  <si>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</si>
  <si>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</si>
  <si>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</si>
  <si>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</si>
  <si>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</si>
  <si>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</si>
  <si>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</si>
  <si>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</si>
  <si>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</si>
  <si>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</si>
  <si>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</si>
  <si>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</si>
  <si>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</si>
  <si>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</si>
  <si>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</si>
  <si>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</si>
  <si>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</si>
  <si>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</si>
  <si>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</si>
  <si>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</si>
  <si>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</si>
  <si>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</si>
  <si>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</si>
  <si>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</si>
  <si>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</si>
  <si>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</si>
  <si>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</si>
  <si>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</si>
  <si>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</si>
  <si>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</si>
  <si>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</si>
  <si>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</si>
  <si>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</si>
  <si>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</si>
  <si>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</si>
  <si>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</si>
  <si>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</si>
  <si>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</si>
  <si>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</si>
  <si>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</si>
  <si>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</si>
  <si>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</si>
  <si>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</si>
  <si>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</si>
  <si>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</si>
  <si>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</si>
  <si>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</si>
  <si>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</si>
  <si>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</si>
  <si>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</si>
  <si>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</si>
  <si>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</si>
  <si>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</si>
  <si>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</si>
  <si>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</si>
  <si>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</si>
  <si>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</si>
  <si>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</si>
  <si>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</si>
  <si>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</si>
  <si>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</si>
  <si>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</si>
  <si>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</si>
  <si>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</si>
  <si>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</si>
  <si>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</si>
  <si>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</si>
  <si>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</si>
  <si>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</si>
  <si>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</si>
  <si>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</si>
  <si>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</si>
  <si>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</si>
  <si>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</si>
  <si>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</si>
  <si>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</si>
  <si>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</si>
  <si>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</si>
  <si>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</si>
  <si>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</si>
  <si>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</si>
  <si>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</si>
  <si>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</si>
  <si>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</si>
  <si>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</si>
  <si>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</si>
  <si>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</si>
  <si>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</si>
  <si>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</si>
  <si>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</si>
  <si>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</si>
  <si>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</si>
  <si>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</si>
  <si>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</si>
  <si>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</si>
  <si>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</si>
  <si>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</si>
  <si>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</si>
  <si>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</si>
  <si>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</si>
  <si>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</si>
  <si>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</si>
  <si>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</si>
  <si>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</si>
  <si>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</si>
  <si>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</si>
  <si>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</si>
  <si>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</si>
  <si>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</si>
  <si>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</si>
  <si>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</si>
  <si>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</si>
  <si>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</si>
  <si>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</si>
  <si>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</si>
  <si>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</si>
  <si>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</si>
  <si>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</si>
  <si>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</si>
  <si>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</si>
  <si>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</si>
  <si>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</si>
  <si>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</si>
  <si>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</si>
  <si>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</si>
  <si>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</si>
  <si>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</si>
  <si>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</si>
  <si>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</si>
  <si>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</si>
  <si>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</si>
  <si>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</si>
  <si>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</si>
  <si>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</si>
  <si>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</si>
  <si>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</si>
  <si>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</si>
  <si>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</si>
  <si>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</si>
  <si>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</si>
  <si>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</si>
  <si>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</si>
  <si>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</si>
  <si>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</si>
  <si>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</si>
  <si>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</si>
  <si>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</si>
  <si>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</si>
  <si>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</si>
  <si>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</si>
  <si>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</si>
  <si>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</si>
  <si>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</si>
  <si>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</si>
  <si>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</si>
  <si>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</si>
  <si>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</si>
  <si>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</si>
  <si>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</si>
  <si>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</si>
  <si>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</si>
  <si>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</si>
  <si>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</si>
  <si>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</si>
  <si>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</si>
  <si>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</si>
  <si>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</si>
  <si>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</si>
  <si>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</si>
  <si>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</si>
  <si>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</si>
  <si>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</si>
  <si>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</si>
  <si>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</si>
  <si>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</si>
  <si>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</si>
  <si>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</si>
  <si>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</si>
  <si>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</si>
  <si>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</si>
  <si>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</si>
  <si>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</si>
  <si>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</si>
  <si>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</si>
  <si>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</si>
  <si>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</si>
  <si>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</si>
  <si>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</si>
  <si>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</si>
  <si>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</si>
  <si>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</si>
  <si>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</si>
  <si>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</si>
  <si>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</si>
  <si>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</si>
  <si>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</si>
  <si>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</si>
  <si>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</si>
  <si>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</si>
  <si>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</si>
  <si>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</si>
  <si>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</si>
  <si>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</si>
  <si>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</si>
  <si>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</si>
  <si>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</si>
  <si>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</si>
  <si>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</si>
  <si>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</si>
  <si>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</si>
  <si>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</si>
  <si>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</si>
  <si>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</si>
  <si>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</si>
  <si>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</si>
  <si>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</si>
  <si>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</si>
  <si>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</si>
  <si>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</si>
  <si>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</si>
  <si>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</si>
  <si>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</si>
  <si>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</si>
  <si>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</si>
  <si>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</si>
  <si>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</si>
  <si>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</si>
  <si>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</si>
  <si>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</si>
  <si>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</si>
  <si>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</si>
  <si>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</si>
  <si>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</si>
  <si>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</si>
  <si>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</si>
  <si>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</si>
  <si>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</si>
  <si>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</si>
  <si>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</si>
  <si>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</si>
  <si>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</si>
  <si>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</si>
  <si>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</si>
  <si>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</si>
  <si>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</si>
  <si>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</si>
  <si>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</si>
  <si>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</si>
  <si>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</si>
  <si>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</si>
  <si>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</si>
  <si>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</si>
  <si>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</si>
  <si>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</si>
  <si>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</si>
  <si>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</si>
  <si>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</si>
  <si>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</si>
  <si>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</si>
  <si>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</si>
  <si>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</si>
  <si>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</si>
  <si>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</si>
  <si>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</si>
  <si>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</si>
  <si>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</si>
  <si>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</si>
  <si>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</si>
  <si>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</si>
  <si>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</si>
  <si>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</si>
  <si>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</si>
  <si>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</si>
  <si>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</si>
  <si>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</si>
  <si>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</si>
  <si>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</si>
  <si>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</si>
  <si>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</si>
  <si>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</si>
  <si>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</si>
  <si>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</si>
  <si>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</si>
  <si>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</si>
  <si>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</si>
  <si>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</si>
  <si>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</si>
  <si>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</si>
  <si>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</si>
  <si>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</si>
  <si>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</si>
  <si>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</si>
  <si>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</si>
  <si>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</si>
  <si>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</si>
  <si>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</si>
  <si>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</si>
  <si>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</si>
  <si>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</si>
  <si>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</si>
  <si>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</si>
  <si>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</si>
  <si>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</si>
  <si>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</si>
  <si>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</si>
  <si>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</si>
  <si>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</si>
  <si>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</si>
  <si>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</si>
  <si>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</si>
  <si>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</si>
  <si>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</si>
  <si>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</si>
  <si>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</si>
  <si>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</si>
  <si>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</si>
  <si>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</si>
  <si>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</si>
  <si>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</si>
  <si>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</si>
  <si>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</si>
  <si>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</si>
  <si>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</si>
  <si>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</si>
  <si>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</si>
  <si>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</si>
  <si>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</si>
  <si>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</si>
  <si>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</si>
  <si>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</si>
  <si>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</si>
  <si>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</si>
  <si>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</si>
  <si>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</si>
  <si>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</si>
  <si>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</si>
  <si>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</si>
  <si>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</si>
  <si>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</si>
  <si>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</si>
  <si>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</si>
  <si>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</si>
  <si>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</si>
  <si>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</si>
  <si>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</si>
  <si>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</si>
  <si>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</si>
  <si>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</si>
  <si>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</si>
  <si>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</si>
  <si>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</si>
  <si>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</si>
  <si>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</si>
  <si>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</si>
  <si>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</si>
  <si>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</si>
  <si>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</si>
  <si>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</si>
  <si>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</si>
  <si>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</si>
  <si>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</si>
  <si>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</si>
  <si>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</si>
  <si>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</si>
  <si>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</si>
  <si>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</si>
  <si>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</si>
  <si>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</si>
  <si>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</si>
  <si>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</si>
  <si>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</si>
  <si>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</si>
  <si>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</si>
  <si>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</si>
  <si>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</si>
  <si>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</si>
  <si>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</si>
  <si>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</si>
  <si>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</si>
  <si>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</si>
  <si>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</si>
  <si>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</si>
  <si>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</si>
  <si>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</si>
  <si>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</si>
  <si>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</si>
  <si>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</si>
  <si>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</si>
  <si>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</si>
  <si>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</si>
  <si>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</si>
  <si>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</si>
  <si>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</si>
  <si>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</si>
  <si>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</si>
  <si>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</si>
  <si>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</si>
  <si>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</si>
  <si>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</si>
  <si>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</si>
  <si>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</si>
  <si>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</si>
  <si>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</si>
  <si>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</si>
  <si>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</si>
  <si>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</si>
  <si>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</si>
  <si>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</si>
  <si>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</si>
  <si>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</si>
  <si>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</si>
  <si>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</si>
  <si>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</si>
  <si>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</si>
  <si>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</si>
  <si>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</si>
  <si>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</si>
  <si>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</si>
  <si>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</si>
  <si>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</si>
  <si>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</si>
  <si>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</si>
  <si>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</si>
  <si>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</si>
  <si>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</si>
  <si>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</si>
  <si>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</si>
  <si>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</si>
  <si>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</si>
  <si>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</si>
  <si>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</si>
  <si>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</si>
  <si>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</si>
  <si>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</si>
  <si>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</si>
  <si>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</si>
  <si>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</si>
  <si>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</si>
  <si>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</si>
  <si>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</si>
  <si>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</si>
  <si>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</si>
  <si>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</si>
  <si>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</si>
  <si>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</si>
  <si>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</si>
  <si>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</si>
  <si>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</si>
  <si>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</si>
  <si>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</si>
  <si>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</si>
  <si>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</si>
  <si>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</si>
  <si>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</si>
  <si>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</si>
  <si>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</si>
  <si>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</si>
  <si>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</si>
  <si>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</si>
  <si>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</si>
  <si>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</si>
  <si>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</si>
  <si>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</si>
  <si>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</si>
  <si>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</si>
  <si>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</si>
  <si>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</si>
  <si>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</si>
  <si>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</si>
  <si>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</si>
  <si>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</si>
  <si>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</si>
  <si>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</si>
  <si>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</si>
  <si>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</si>
  <si>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</si>
  <si>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</si>
  <si>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</si>
  <si>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</si>
  <si>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</si>
  <si>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</si>
  <si>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</si>
  <si>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</si>
  <si>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</si>
  <si>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</si>
  <si>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</si>
  <si>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</si>
  <si>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</si>
  <si>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</si>
  <si>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</si>
  <si>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</si>
  <si>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</si>
  <si>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</si>
  <si>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</si>
  <si>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</si>
  <si>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</si>
  <si>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</si>
  <si>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</si>
  <si>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</si>
  <si>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</si>
  <si>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</si>
  <si>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</si>
  <si>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</si>
  <si>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</si>
  <si>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</si>
  <si>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</si>
  <si>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</si>
  <si>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</si>
  <si>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</si>
  <si>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</si>
  <si>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</si>
  <si>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</si>
  <si>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</si>
  <si>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</si>
  <si>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</si>
  <si>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</si>
  <si>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</si>
  <si>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</si>
  <si>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</si>
  <si>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</si>
  <si>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</si>
  <si>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</si>
  <si>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</si>
  <si>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</si>
  <si>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</si>
  <si>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</si>
  <si>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</si>
  <si>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</si>
  <si>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</si>
  <si>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</si>
  <si>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</si>
  <si>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</si>
  <si>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</si>
  <si>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</si>
  <si>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</si>
  <si>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</si>
  <si>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</si>
  <si>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</si>
  <si>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</si>
  <si>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</si>
  <si>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</si>
  <si>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</si>
  <si>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</si>
  <si>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</si>
  <si>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</si>
  <si>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</si>
  <si>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</si>
  <si>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</si>
  <si>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</si>
  <si>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</si>
  <si>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</si>
  <si>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</si>
  <si>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</si>
  <si>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</si>
  <si>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</si>
  <si>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</si>
  <si>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</si>
  <si>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</si>
  <si>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</si>
  <si>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</si>
  <si>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</si>
  <si>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</si>
  <si>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</si>
  <si>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</si>
  <si>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</si>
  <si>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</si>
  <si>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</si>
  <si>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</si>
  <si>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</si>
  <si>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</si>
  <si>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</si>
  <si>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</si>
  <si>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</si>
  <si>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</si>
  <si>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</si>
  <si>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</si>
  <si>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</si>
  <si>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</si>
  <si>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</si>
  <si>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</si>
  <si>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</si>
  <si>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</si>
  <si>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</si>
  <si>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</si>
  <si>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</si>
  <si>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</si>
  <si>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</si>
  <si>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</si>
  <si>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</si>
  <si>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</si>
  <si>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</si>
  <si>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</si>
  <si>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</si>
  <si>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</si>
  <si>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</si>
  <si>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</si>
  <si>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</si>
  <si>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</si>
  <si>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</si>
  <si>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</si>
  <si>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</si>
  <si>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</si>
  <si>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</si>
  <si>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</si>
  <si>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</si>
  <si>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</si>
  <si>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</si>
  <si>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</si>
  <si>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</si>
  <si>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</si>
  <si>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</si>
  <si>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</si>
  <si>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</si>
  <si>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</si>
  <si>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</si>
  <si>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</si>
  <si>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</si>
  <si>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</si>
  <si>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</si>
  <si>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</si>
  <si>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</si>
  <si>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</si>
  <si>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</si>
  <si>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</si>
  <si>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</si>
  <si>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</si>
  <si>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</si>
  <si>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</si>
  <si>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</si>
  <si>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</si>
  <si>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</si>
  <si>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</si>
  <si>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</si>
  <si>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</si>
  <si>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</si>
  <si>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</si>
  <si>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</si>
  <si>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</si>
  <si>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</si>
  <si>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</si>
  <si>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</si>
  <si>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</si>
  <si>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</si>
  <si>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</si>
  <si>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</si>
  <si>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</si>
  <si>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</si>
  <si>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</si>
  <si>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</si>
  <si>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</si>
  <si>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</si>
  <si>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</si>
  <si>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</si>
  <si>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</si>
  <si>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</si>
  <si>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</si>
  <si>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</si>
  <si>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</si>
  <si>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</si>
  <si>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</si>
  <si>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</si>
  <si>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</si>
  <si>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</si>
  <si>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</si>
  <si>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</si>
  <si>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</si>
  <si>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</si>
  <si>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</si>
  <si>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</si>
  <si>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</si>
  <si>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</si>
  <si>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</si>
  <si>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</si>
  <si>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</si>
  <si>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</si>
  <si>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</si>
  <si>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</si>
  <si>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</si>
  <si>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</si>
  <si>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</si>
  <si>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</si>
  <si>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</si>
  <si>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</si>
  <si>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</si>
  <si>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</si>
  <si>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</si>
  <si>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</si>
  <si>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</si>
  <si>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</si>
  <si>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</si>
  <si>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</si>
  <si>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</si>
  <si>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</si>
  <si>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</si>
  <si>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</si>
  <si>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</si>
  <si>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</si>
  <si>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</si>
  <si>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</si>
  <si>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</si>
  <si>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</si>
  <si>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</si>
  <si>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</si>
  <si>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</si>
  <si>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</si>
  <si>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</si>
  <si>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</si>
  <si>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</si>
  <si>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</si>
  <si>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</si>
  <si>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</si>
  <si>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</si>
  <si>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</si>
  <si>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</si>
  <si>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</si>
  <si>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</si>
  <si>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</si>
  <si>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</si>
  <si>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</si>
  <si>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</si>
  <si>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</si>
  <si>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</si>
  <si>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</si>
  <si>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</si>
  <si>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</si>
  <si>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</si>
  <si>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</si>
  <si>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</si>
  <si>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</si>
  <si>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</si>
  <si>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</si>
  <si>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</si>
  <si>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</si>
  <si>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</si>
  <si>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</si>
  <si>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</si>
  <si>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</si>
  <si>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</si>
  <si>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</si>
  <si>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</si>
  <si>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</si>
  <si>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</si>
  <si>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</si>
  <si>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</si>
  <si>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</si>
  <si>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</si>
  <si>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</si>
  <si>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</si>
  <si>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</si>
  <si>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</si>
  <si>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</si>
  <si>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</si>
  <si>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</si>
  <si>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</si>
  <si>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</si>
  <si>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</si>
  <si>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</si>
  <si>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</si>
  <si>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</si>
  <si>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</si>
  <si>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</si>
  <si>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</si>
  <si>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</si>
  <si>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</si>
  <si>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</si>
  <si>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</si>
  <si>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</si>
  <si>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</si>
  <si>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</si>
  <si>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</si>
  <si>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</si>
  <si>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</si>
  <si>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</si>
  <si>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</si>
  <si>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</si>
  <si>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</si>
  <si>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</si>
  <si>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</si>
  <si>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</si>
  <si>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</si>
  <si>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</si>
  <si>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</si>
  <si>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</si>
  <si>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</si>
  <si>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</si>
  <si>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</si>
  <si>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</si>
  <si>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</si>
  <si>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</si>
  <si>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</si>
  <si>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</si>
  <si>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</si>
  <si>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</si>
  <si>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</si>
  <si>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</si>
  <si>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</si>
  <si>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</si>
  <si>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</si>
  <si>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</si>
  <si>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</si>
  <si>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</si>
  <si>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</si>
  <si>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</si>
  <si>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</si>
  <si>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</si>
  <si>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</si>
  <si>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</si>
  <si>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</si>
  <si>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</si>
  <si>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</si>
  <si>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</si>
  <si>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</si>
  <si>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</si>
  <si>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</si>
  <si>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</si>
  <si>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</si>
  <si>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</si>
  <si>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</si>
  <si>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</si>
  <si>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</si>
  <si>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</si>
  <si>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</si>
  <si>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</si>
  <si>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</si>
  <si>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</si>
  <si>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</si>
  <si>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</si>
  <si>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</si>
  <si>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</si>
  <si>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</si>
  <si>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</si>
  <si>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</si>
  <si>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</si>
  <si>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</si>
  <si>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</si>
  <si>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</si>
  <si>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</si>
  <si>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</si>
  <si>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</si>
  <si>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</si>
  <si>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</si>
  <si>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</si>
  <si>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</si>
  <si>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</si>
  <si>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</si>
  <si>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</si>
  <si>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</si>
  <si>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</si>
  <si>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</si>
  <si>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</si>
  <si>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</si>
  <si>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</si>
  <si>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</si>
  <si>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</si>
  <si>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</si>
  <si>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</si>
  <si>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</si>
  <si>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</si>
  <si>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</si>
  <si>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</si>
  <si>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</si>
  <si>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</si>
  <si>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</si>
  <si>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</si>
  <si>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</si>
  <si>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</si>
  <si>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</si>
  <si>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</si>
  <si>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</si>
  <si>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</si>
  <si>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</si>
  <si>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</si>
  <si>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</si>
  <si>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</si>
  <si>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</si>
  <si>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</si>
  <si>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</si>
  <si>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</si>
  <si>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</si>
  <si>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</si>
  <si>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</si>
  <si>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</si>
  <si>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</si>
  <si>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</si>
  <si>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</si>
  <si>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</si>
  <si>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</si>
  <si>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</si>
  <si>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</si>
  <si>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</si>
  <si>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</si>
  <si>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</si>
  <si>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</si>
  <si>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</si>
  <si>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</si>
  <si>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</si>
  <si>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</si>
  <si>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</si>
  <si>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</si>
  <si>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</si>
  <si>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</si>
  <si>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</si>
  <si>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</si>
  <si>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</si>
  <si>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</si>
  <si>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</si>
  <si>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</si>
  <si>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</si>
  <si>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</si>
  <si>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</si>
  <si>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</si>
  <si>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</si>
  <si>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</si>
  <si>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</si>
  <si>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</si>
  <si>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</si>
  <si>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</si>
  <si>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</si>
  <si>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</si>
  <si>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</si>
  <si>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</si>
  <si>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</si>
  <si>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</si>
  <si>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</si>
  <si>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</si>
  <si>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</si>
  <si>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</si>
  <si>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</si>
  <si>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</si>
  <si>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</si>
  <si>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</si>
  <si>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</si>
  <si>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</si>
  <si>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</si>
  <si>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</si>
  <si>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</si>
  <si>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</si>
  <si>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</si>
  <si>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</si>
  <si>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</si>
  <si>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</si>
  <si>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</si>
  <si>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</si>
  <si>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</si>
  <si>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</si>
  <si>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</si>
  <si>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</si>
  <si>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</si>
  <si>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</si>
  <si>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</si>
  <si>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</si>
  <si>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</si>
  <si>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</si>
  <si>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</si>
  <si>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</si>
  <si>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</si>
  <si>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</si>
  <si>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</si>
  <si>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</si>
  <si>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</si>
  <si>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</si>
  <si>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</si>
  <si>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</si>
  <si>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</si>
  <si>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</si>
  <si>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</si>
  <si>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</si>
  <si>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</si>
  <si>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</si>
  <si>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</si>
  <si>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</si>
  <si>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</si>
  <si>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</si>
  <si>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</si>
  <si>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</si>
  <si>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</si>
  <si>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</si>
  <si>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</si>
  <si>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</si>
  <si>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</si>
  <si>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</si>
  <si>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</si>
  <si>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</si>
  <si>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</si>
  <si>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</si>
  <si>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</si>
  <si>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</si>
  <si>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</si>
  <si>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</si>
  <si>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</si>
  <si>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</si>
  <si>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</si>
  <si>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</si>
  <si>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</si>
  <si>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</si>
  <si>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</si>
  <si>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</si>
  <si>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</si>
  <si>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</si>
  <si>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</si>
  <si>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</si>
  <si>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</si>
  <si>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</si>
  <si>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</si>
  <si>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</si>
  <si>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</si>
  <si>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</si>
  <si>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</si>
  <si>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</si>
  <si>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</si>
  <si>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</si>
  <si>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</si>
  <si>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</si>
  <si>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</si>
  <si>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</si>
  <si>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</si>
  <si>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</si>
  <si>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</si>
  <si>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</si>
  <si>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</si>
  <si>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</si>
  <si>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</si>
  <si>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</si>
  <si>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</si>
  <si>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</si>
  <si>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</si>
  <si>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</si>
  <si>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</si>
  <si>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</si>
  <si>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</si>
  <si>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</si>
  <si>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</si>
  <si>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</si>
  <si>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</si>
  <si>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</si>
  <si>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</si>
  <si>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</si>
  <si>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</si>
  <si>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</si>
  <si>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</si>
  <si>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</si>
  <si>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</si>
  <si>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</si>
  <si>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</si>
  <si>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</si>
  <si>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</si>
  <si>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</si>
  <si>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</si>
  <si>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</si>
  <si>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</si>
  <si>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</si>
  <si>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</si>
  <si>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</si>
  <si>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</si>
  <si>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</si>
  <si>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</si>
  <si>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</si>
  <si>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</si>
  <si>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</si>
  <si>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</si>
  <si>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</si>
  <si>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</si>
  <si>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</si>
  <si>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</si>
  <si>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</si>
  <si>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</si>
  <si>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</si>
  <si>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</si>
  <si>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</si>
  <si>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</si>
  <si>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</si>
  <si>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</si>
  <si>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</si>
  <si>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</si>
  <si>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</si>
  <si>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</si>
  <si>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</si>
  <si>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</si>
  <si>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</si>
  <si>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</si>
  <si>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</si>
  <si>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</si>
  <si>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</si>
  <si>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</si>
  <si>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</si>
  <si>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</si>
  <si>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</si>
  <si>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</si>
  <si>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</si>
  <si>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</si>
  <si>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</si>
  <si>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</si>
  <si>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</si>
  <si>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</si>
  <si>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</si>
  <si>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</si>
  <si>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</si>
  <si>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</si>
  <si>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</si>
  <si>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</si>
  <si>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</si>
  <si>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</si>
  <si>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</si>
  <si>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</si>
  <si>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</si>
  <si>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</si>
  <si>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</si>
  <si>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</si>
  <si>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</si>
  <si>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</si>
  <si>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</si>
  <si>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</si>
  <si>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</si>
  <si>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</si>
  <si>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</si>
  <si>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</si>
  <si>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</si>
  <si>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</si>
  <si>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</si>
  <si>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</si>
  <si>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</si>
  <si>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</si>
  <si>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</si>
  <si>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</si>
  <si>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</si>
  <si>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</si>
  <si>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</si>
  <si>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</si>
  <si>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</si>
  <si>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</si>
  <si>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</si>
  <si>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</si>
  <si>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</si>
  <si>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</si>
  <si>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</si>
  <si>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</si>
  <si>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</si>
  <si>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</si>
  <si>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</si>
  <si>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</si>
  <si>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</si>
  <si>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</si>
  <si>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</si>
  <si>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</si>
  <si>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</si>
  <si>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</si>
  <si>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</si>
  <si>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</si>
  <si>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</si>
  <si>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</si>
  <si>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</si>
  <si>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</si>
  <si>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</si>
  <si>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</si>
  <si>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</si>
  <si>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</si>
  <si>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</si>
  <si>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</si>
  <si>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</si>
  <si>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</si>
  <si>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</si>
  <si>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</si>
  <si>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</si>
  <si>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</si>
  <si>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</si>
  <si>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</si>
  <si>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</si>
  <si>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</si>
  <si>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</si>
  <si>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</si>
  <si>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</si>
  <si>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</si>
  <si>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</si>
  <si>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</si>
  <si>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</si>
  <si>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</si>
  <si>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</si>
  <si>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</si>
  <si>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</si>
  <si>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</si>
  <si>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</si>
  <si>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</si>
  <si>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</si>
  <si>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</si>
  <si>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</si>
  <si>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</si>
  <si>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</si>
  <si>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</si>
  <si>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</si>
  <si>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</si>
  <si>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</si>
  <si>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</si>
  <si>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</si>
  <si>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</si>
  <si>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</si>
  <si>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</si>
  <si>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</si>
  <si>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</si>
  <si>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</si>
  <si>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</si>
  <si>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</si>
  <si>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</si>
  <si>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</si>
  <si>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</si>
  <si>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</si>
  <si>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</si>
  <si>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</si>
  <si>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</si>
  <si>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</si>
  <si>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</si>
  <si>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</si>
  <si>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</si>
  <si>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</si>
  <si>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</si>
  <si>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</si>
  <si>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</si>
  <si>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</si>
  <si>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</si>
  <si>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</si>
  <si>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</si>
  <si>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</si>
  <si>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</si>
  <si>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</si>
  <si>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</si>
  <si>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</si>
  <si>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</si>
  <si>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</si>
  <si>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</si>
  <si>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</si>
  <si>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</si>
  <si>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</si>
  <si>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</si>
  <si>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</si>
  <si>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</si>
  <si>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</si>
  <si>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</si>
  <si>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</si>
  <si>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</si>
  <si>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</si>
  <si>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</si>
  <si>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</si>
  <si>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</si>
  <si>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</si>
  <si>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</si>
  <si>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</si>
  <si>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</si>
  <si>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</si>
  <si>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</si>
  <si>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</si>
  <si>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</si>
  <si>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</si>
  <si>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</si>
  <si>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</si>
  <si>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</si>
  <si>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</si>
  <si>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</si>
  <si>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</si>
  <si>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</si>
  <si>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</si>
  <si>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</si>
  <si>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</si>
  <si>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</si>
  <si>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</si>
  <si>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</si>
  <si>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</si>
  <si>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</si>
  <si>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</si>
  <si>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</si>
  <si>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</si>
  <si>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</si>
  <si>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</si>
  <si>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</si>
  <si>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</si>
  <si>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</si>
  <si>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</si>
  <si>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</si>
  <si>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</si>
  <si>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</si>
  <si>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</si>
  <si>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</si>
  <si>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</si>
  <si>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</si>
  <si>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</si>
  <si>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</si>
  <si>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</si>
  <si>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</si>
  <si>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</si>
  <si>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</si>
  <si>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</si>
  <si>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</si>
  <si>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</si>
  <si>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</si>
  <si>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</si>
  <si>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</si>
  <si>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</si>
  <si>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</si>
  <si>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</si>
  <si>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</si>
  <si>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</si>
  <si>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</si>
  <si>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</si>
  <si>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</si>
  <si>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</si>
  <si>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</si>
  <si>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</si>
  <si>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</si>
  <si>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</si>
  <si>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</si>
  <si>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</si>
  <si>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</si>
  <si>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</si>
  <si>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</si>
  <si>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</si>
  <si>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</si>
  <si>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</si>
  <si>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</si>
  <si>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</si>
  <si>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</si>
  <si>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</si>
  <si>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</si>
  <si>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</si>
  <si>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</si>
  <si>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</si>
  <si>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</si>
  <si>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</si>
  <si>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</si>
  <si>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</si>
  <si>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</si>
  <si>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</si>
  <si>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</si>
  <si>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</si>
  <si>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</si>
  <si>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</si>
  <si>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</si>
  <si>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</si>
  <si>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</si>
  <si>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</si>
  <si>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</si>
  <si>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</si>
  <si>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</si>
  <si>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</si>
  <si>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</si>
  <si>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</si>
  <si>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</si>
  <si>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</si>
  <si>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</si>
  <si>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</si>
  <si>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</si>
  <si>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</si>
  <si>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</si>
  <si>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</si>
  <si>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</si>
  <si>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</si>
  <si>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</si>
  <si>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</si>
  <si>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</si>
  <si>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</si>
  <si>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</si>
  <si>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</si>
  <si>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</si>
  <si>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</si>
  <si>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</si>
  <si>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</si>
  <si>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</si>
  <si>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</si>
  <si>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</si>
  <si>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</si>
  <si>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</si>
  <si>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</si>
  <si>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</si>
  <si>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</si>
  <si>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</si>
  <si>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</si>
  <si>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</si>
  <si>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</si>
  <si>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</si>
  <si>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</si>
  <si>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</si>
  <si>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</si>
  <si>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</si>
  <si>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</si>
  <si>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</si>
  <si>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</si>
  <si>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</si>
  <si>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</si>
  <si>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</si>
  <si>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</si>
  <si>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</si>
  <si>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</si>
  <si>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</si>
  <si>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</si>
  <si>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</si>
  <si>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</si>
  <si>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</si>
  <si>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</si>
  <si>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</si>
  <si>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</si>
  <si>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</si>
  <si>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</si>
  <si>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</si>
  <si>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</si>
  <si>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</si>
  <si>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</si>
  <si>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</si>
  <si>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</si>
  <si>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</si>
  <si>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</si>
  <si>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</si>
  <si>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</si>
  <si>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</si>
  <si>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</si>
  <si>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</si>
  <si>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</si>
  <si>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</si>
  <si>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</si>
  <si>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</si>
  <si>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</si>
  <si>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</si>
  <si>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</si>
  <si>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</si>
  <si>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</si>
  <si>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</si>
  <si>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</si>
  <si>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</si>
  <si>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</si>
  <si>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</si>
  <si>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</si>
  <si>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</si>
  <si>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</si>
  <si>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</si>
  <si>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</si>
  <si>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</si>
  <si>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</si>
  <si>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</si>
  <si>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</si>
  <si>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</si>
  <si>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</si>
  <si>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</si>
  <si>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</si>
  <si>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</si>
  <si>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</si>
  <si>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</si>
  <si>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</si>
  <si>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</si>
  <si>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</si>
  <si>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</si>
  <si>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</si>
  <si>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</si>
  <si>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</si>
  <si>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</si>
  <si>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</si>
  <si>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</si>
  <si>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</si>
  <si>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</si>
  <si>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</si>
  <si>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</si>
  <si>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</si>
  <si>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</si>
  <si>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</si>
  <si>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</si>
  <si>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</si>
  <si>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</si>
  <si>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</si>
  <si>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</si>
  <si>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</si>
  <si>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</si>
  <si>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</si>
  <si>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</si>
  <si>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</si>
  <si>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</si>
  <si>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</si>
  <si>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</si>
  <si>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</si>
  <si>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</si>
  <si>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</si>
  <si>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</si>
  <si>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</si>
  <si>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</si>
  <si>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</si>
  <si>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</si>
  <si>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</si>
  <si>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</si>
  <si>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</si>
  <si>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</si>
  <si>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</si>
  <si>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</si>
  <si>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</si>
  <si>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</si>
  <si>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</si>
  <si>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</si>
  <si>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</si>
  <si>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</si>
  <si>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</si>
  <si>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</si>
  <si>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</si>
  <si>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</si>
  <si>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</si>
  <si>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</si>
  <si>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</si>
  <si>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</si>
  <si>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</si>
  <si>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</si>
  <si>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</si>
  <si>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</si>
  <si>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</si>
  <si>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</si>
  <si>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</si>
  <si>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</si>
  <si>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</si>
  <si>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</si>
  <si>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</si>
  <si>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</si>
  <si>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</si>
  <si>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</si>
  <si>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</si>
  <si>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</si>
  <si>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</si>
  <si>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</si>
  <si>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</si>
  <si>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</si>
  <si>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</si>
  <si>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</si>
  <si>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</si>
  <si>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</si>
  <si>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</si>
  <si>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</si>
  <si>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</si>
  <si>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</si>
  <si>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</si>
  <si>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</si>
  <si>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</si>
  <si>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</si>
  <si>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</si>
  <si>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</si>
  <si>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</si>
  <si>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</si>
  <si>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</si>
  <si>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</si>
  <si>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</si>
  <si>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</si>
  <si>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</si>
  <si>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</si>
  <si>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</si>
  <si>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</si>
  <si>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</si>
  <si>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</si>
  <si>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</si>
  <si>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</si>
  <si>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</si>
  <si>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</si>
  <si>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</si>
  <si>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</si>
  <si>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</si>
  <si>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</si>
  <si>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</si>
  <si>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</si>
  <si>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</si>
  <si>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</si>
  <si>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</si>
  <si>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</si>
  <si>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</si>
  <si>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</si>
  <si>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</si>
  <si>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</si>
  <si>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</si>
  <si>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</si>
  <si>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</si>
  <si>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</si>
  <si>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</si>
  <si>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</si>
  <si>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</si>
  <si>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</si>
  <si>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</si>
  <si>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</si>
  <si>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</si>
  <si>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</si>
  <si>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</si>
  <si>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</si>
  <si>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</si>
  <si>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</si>
  <si>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</si>
  <si>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</si>
  <si>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</si>
  <si>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</si>
  <si>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</si>
  <si>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</si>
  <si>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</si>
  <si>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</si>
  <si>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</si>
  <si>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</si>
  <si>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</si>
  <si>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</si>
  <si>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</si>
  <si>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</si>
  <si>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</si>
  <si>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</si>
  <si>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</si>
  <si>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</si>
  <si>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</si>
  <si>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</si>
  <si>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</si>
  <si>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</si>
  <si>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</si>
  <si>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</si>
  <si>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</si>
  <si>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</si>
  <si>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</si>
  <si>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</si>
  <si>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</si>
  <si>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</si>
  <si>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</si>
  <si>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</si>
  <si>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</si>
  <si>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</si>
  <si>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</si>
  <si>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</si>
  <si>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</si>
  <si>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</si>
  <si>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</si>
  <si>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</si>
  <si>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</si>
  <si>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</si>
  <si>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</si>
  <si>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</si>
  <si>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</si>
  <si>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</si>
  <si>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</si>
  <si>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</si>
  <si>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</si>
  <si>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</si>
  <si>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</si>
  <si>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</si>
  <si>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</si>
  <si>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</si>
  <si>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</si>
  <si>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</si>
  <si>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</si>
  <si>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</si>
  <si>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</si>
  <si>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</si>
  <si>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</si>
  <si>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</si>
  <si>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</si>
  <si>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</si>
  <si>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</si>
  <si>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</si>
  <si>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</si>
  <si>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</si>
  <si>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</si>
  <si>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</si>
  <si>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</si>
  <si>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</si>
  <si>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</si>
  <si>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</si>
  <si>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</si>
  <si>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</si>
  <si>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</si>
  <si>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</si>
  <si>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</si>
  <si>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</si>
  <si>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</si>
  <si>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</si>
  <si>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</si>
  <si>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</si>
  <si>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</si>
  <si>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</si>
  <si>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</si>
  <si>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</si>
  <si>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</si>
  <si>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</si>
  <si>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</si>
  <si>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</si>
  <si>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</si>
  <si>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</si>
  <si>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</si>
  <si>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</si>
  <si>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</si>
  <si>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</si>
  <si>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</si>
  <si>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</si>
  <si>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</si>
  <si>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</si>
  <si>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</si>
  <si>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</si>
  <si>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</si>
  <si>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</si>
  <si>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</si>
  <si>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</si>
  <si>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</si>
  <si>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</si>
  <si>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</si>
  <si>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</si>
  <si>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</si>
  <si>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</si>
  <si>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</si>
  <si>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</si>
  <si>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</si>
  <si>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</si>
  <si>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</si>
  <si>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</si>
  <si>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</si>
  <si>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</si>
  <si>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</si>
  <si>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</si>
  <si>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</si>
  <si>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</si>
  <si>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</si>
  <si>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</si>
  <si>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</si>
  <si>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</si>
  <si>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</si>
  <si>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</si>
  <si>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</si>
  <si>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</si>
  <si>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</si>
  <si>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</si>
  <si>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</si>
  <si>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</si>
  <si>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</si>
  <si>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</si>
  <si>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</si>
  <si>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</si>
  <si>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</si>
  <si>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</si>
  <si>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</si>
  <si>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</si>
  <si>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</si>
  <si>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</si>
  <si>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</si>
  <si>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</si>
  <si>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</si>
  <si>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</si>
  <si>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</si>
  <si>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</si>
  <si>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</si>
  <si>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</si>
  <si>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</si>
  <si>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</si>
  <si>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</si>
  <si>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</si>
  <si>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</si>
  <si>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</si>
  <si>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</si>
  <si>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</si>
  <si>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</si>
  <si>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</si>
  <si>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</si>
  <si>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</si>
  <si>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</si>
  <si>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</si>
  <si>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</si>
  <si>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</si>
  <si>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</si>
  <si>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</si>
  <si>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</si>
  <si>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</si>
  <si>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</si>
  <si>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</si>
  <si>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</si>
  <si>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</si>
  <si>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</si>
  <si>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</si>
  <si>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</si>
  <si>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</si>
  <si>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</si>
  <si>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</si>
  <si>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</si>
  <si>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</si>
  <si>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</si>
  <si>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</si>
  <si>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</si>
  <si>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</si>
  <si>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</si>
  <si>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</si>
  <si>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</si>
  <si>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</si>
  <si>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</si>
  <si>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</si>
  <si>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</si>
  <si>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</si>
  <si>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</si>
  <si>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</si>
  <si>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</si>
  <si>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</si>
  <si>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</si>
  <si>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</si>
  <si>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</si>
  <si>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</si>
  <si>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</si>
  <si>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</si>
  <si>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</si>
  <si>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</si>
  <si>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</si>
  <si>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</si>
  <si>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</si>
  <si>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</si>
  <si>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</si>
  <si>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</si>
  <si>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</si>
  <si>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</si>
  <si>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</si>
  <si>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</si>
  <si>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</si>
  <si>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</si>
  <si>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</si>
  <si>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</si>
  <si>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</si>
  <si>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</si>
  <si>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</si>
  <si>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</si>
  <si>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</si>
  <si>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</si>
  <si>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</si>
  <si>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</si>
  <si>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</si>
  <si>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</si>
  <si>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</si>
  <si>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</si>
  <si>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</si>
  <si>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</si>
  <si>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</si>
  <si>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</si>
  <si>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</si>
  <si>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</si>
  <si>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</si>
  <si>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</si>
  <si>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</si>
  <si>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</si>
  <si>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</si>
  <si>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</si>
  <si>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</si>
  <si>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</si>
  <si>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</si>
  <si>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</si>
  <si>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</si>
  <si>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</si>
  <si>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</si>
  <si>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</si>
  <si>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</si>
  <si>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</si>
  <si>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</si>
  <si>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</si>
  <si>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</si>
  <si>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</si>
  <si>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</si>
  <si>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</si>
  <si>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</si>
  <si>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</si>
  <si>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</si>
  <si>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</si>
  <si>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</si>
  <si>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</si>
  <si>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</si>
  <si>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</si>
  <si>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</si>
  <si>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</si>
  <si>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</si>
  <si>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</si>
  <si>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</si>
  <si>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</si>
  <si>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</si>
  <si>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</si>
  <si>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</si>
  <si>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</si>
  <si>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</si>
  <si>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</si>
  <si>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</si>
  <si>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</si>
  <si>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</si>
  <si>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</si>
  <si>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</si>
  <si>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</si>
  <si>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</si>
  <si>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</si>
  <si>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</si>
  <si>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</si>
  <si>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</si>
  <si>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</si>
  <si>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</si>
  <si>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</si>
  <si>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</si>
  <si>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</si>
  <si>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</si>
  <si>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</si>
  <si>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</si>
  <si>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</si>
  <si>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</si>
  <si>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</si>
  <si>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</si>
  <si>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</si>
  <si>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</si>
  <si>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</si>
  <si>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</si>
  <si>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</si>
  <si>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</si>
  <si>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</si>
  <si>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</si>
  <si>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</si>
  <si>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</si>
  <si>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</si>
  <si>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</si>
  <si>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</si>
  <si>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</si>
  <si>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</si>
  <si>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</si>
  <si>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</si>
  <si>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</si>
  <si>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</si>
  <si>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</si>
  <si>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</si>
  <si>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</si>
  <si>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</si>
  <si>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</si>
  <si>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</si>
  <si>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</si>
  <si>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</si>
  <si>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</si>
  <si>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</si>
  <si>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</si>
  <si>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</si>
  <si>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</si>
  <si>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</si>
  <si>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</si>
  <si>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</si>
  <si>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</si>
  <si>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</si>
  <si>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</si>
  <si>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</si>
  <si>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</si>
  <si>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</si>
  <si>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</si>
  <si>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</si>
  <si>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</si>
  <si>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</si>
  <si>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</si>
  <si>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</si>
  <si>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</si>
  <si>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</si>
  <si>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</si>
  <si>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</si>
  <si>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</si>
  <si>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</si>
  <si>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</si>
  <si>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</si>
  <si>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</si>
  <si>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</si>
  <si>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</si>
  <si>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</si>
  <si>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</si>
  <si>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</si>
  <si>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</si>
  <si>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</si>
  <si>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</si>
  <si>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</si>
  <si>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</si>
  <si>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</si>
  <si>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</si>
  <si>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</si>
  <si>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</si>
  <si>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</si>
  <si>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</si>
  <si>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</si>
  <si>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</si>
  <si>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</si>
  <si>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</si>
  <si>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</si>
  <si>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</si>
  <si>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</si>
  <si>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</si>
  <si>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</si>
  <si>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</si>
  <si>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</si>
  <si>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</si>
  <si>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</si>
  <si>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</si>
  <si>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</si>
  <si>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</si>
  <si>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</si>
  <si>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</si>
  <si>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</si>
  <si>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</si>
  <si>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</si>
  <si>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</si>
  <si>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</si>
  <si>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</si>
  <si>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</si>
  <si>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</si>
  <si>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</si>
  <si>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</si>
  <si>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</si>
  <si>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</si>
  <si>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</si>
  <si>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</si>
  <si>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</si>
  <si>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</si>
  <si>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</si>
  <si>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</si>
  <si>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</si>
  <si>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</si>
  <si>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</si>
  <si>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</si>
  <si>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</si>
  <si>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</si>
  <si>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</si>
  <si>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</si>
  <si>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</si>
  <si>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</si>
  <si>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</si>
  <si>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</si>
  <si>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</si>
  <si>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</si>
  <si>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</si>
  <si>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</si>
  <si>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</si>
  <si>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</si>
  <si>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</si>
  <si>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</si>
  <si>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</si>
  <si>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</si>
  <si>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</si>
  <si>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</si>
  <si>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</si>
  <si>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</si>
  <si>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</si>
  <si>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</si>
  <si>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</si>
  <si>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</si>
  <si>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</si>
  <si>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</si>
  <si>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</si>
  <si>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</si>
  <si>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</si>
  <si>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</si>
  <si>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</si>
  <si>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</si>
  <si>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</si>
  <si>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</si>
  <si>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</si>
  <si>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</si>
  <si>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</si>
  <si>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</si>
  <si>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</si>
  <si>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</si>
  <si>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</si>
  <si>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</si>
  <si>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</si>
  <si>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</si>
  <si>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</si>
  <si>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</si>
  <si>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</si>
  <si>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</si>
  <si>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</si>
  <si>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</si>
  <si>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</si>
  <si>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</si>
  <si>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</si>
  <si>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</si>
  <si>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</si>
  <si>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</si>
  <si>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</si>
  <si>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</si>
  <si>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</si>
  <si>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</si>
  <si>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</si>
  <si>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</si>
  <si>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</si>
  <si>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</si>
  <si>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</si>
  <si>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</si>
  <si>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</si>
  <si>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</si>
  <si>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</si>
  <si>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</si>
  <si>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</si>
  <si>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</si>
  <si>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</si>
  <si>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</si>
  <si>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</si>
  <si>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</si>
  <si>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</si>
  <si>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</si>
  <si>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</si>
  <si>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</si>
  <si>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</si>
  <si>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</si>
  <si>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</si>
  <si>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</si>
  <si>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</si>
  <si>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</si>
  <si>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</si>
  <si>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</si>
  <si>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</si>
  <si>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</si>
  <si>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</si>
  <si>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</si>
  <si>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</si>
  <si>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</si>
  <si>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</si>
  <si>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</si>
  <si>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</si>
  <si>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</si>
  <si>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</si>
  <si>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</si>
  <si>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</si>
  <si>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</si>
  <si>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</si>
  <si>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</si>
  <si>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</si>
  <si>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</si>
  <si>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</si>
  <si>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</si>
  <si>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</si>
  <si>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</si>
  <si>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</si>
  <si>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</si>
  <si>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</si>
  <si>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</si>
  <si>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</si>
  <si>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</si>
  <si>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</si>
  <si>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</si>
  <si>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</si>
  <si>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</si>
  <si>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</si>
  <si>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</si>
  <si>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</si>
  <si>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</si>
  <si>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</si>
  <si>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</si>
  <si>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</si>
  <si>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</si>
  <si>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</si>
  <si>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</si>
  <si>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</si>
  <si>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</si>
  <si>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</si>
  <si>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</si>
  <si>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</si>
  <si>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</si>
  <si>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</si>
  <si>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</si>
  <si>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</si>
  <si>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</si>
  <si>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</si>
  <si>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</si>
  <si>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</si>
  <si>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</si>
  <si>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</si>
  <si>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</si>
  <si>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</si>
  <si>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</si>
  <si>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</si>
  <si>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</si>
  <si>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</si>
  <si>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</si>
  <si>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</si>
  <si>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</si>
  <si>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</si>
  <si>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</si>
  <si>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</si>
  <si>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</si>
  <si>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</si>
  <si>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</si>
  <si>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</si>
  <si>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</si>
  <si>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</si>
  <si>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</si>
  <si>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</si>
  <si>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</si>
  <si>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</si>
  <si>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</si>
  <si>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</si>
  <si>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</si>
  <si>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</si>
  <si>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</si>
  <si>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</si>
  <si>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</si>
  <si>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</si>
  <si>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</si>
  <si>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</si>
  <si>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</si>
  <si>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</si>
  <si>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</si>
  <si>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</si>
  <si>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</si>
  <si>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</si>
  <si>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</si>
  <si>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</si>
  <si>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</si>
  <si>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</si>
  <si>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</si>
  <si>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</si>
  <si>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</si>
  <si>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</si>
  <si>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</si>
  <si>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</si>
  <si>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</si>
  <si>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</si>
  <si>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</si>
  <si>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</si>
  <si>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</si>
  <si>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</si>
  <si>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</si>
  <si>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</si>
  <si>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</si>
  <si>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</si>
  <si>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</si>
  <si>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</si>
  <si>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</si>
  <si>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</si>
  <si>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</si>
  <si>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</si>
  <si>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</si>
  <si>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</si>
  <si>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</si>
  <si>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</si>
  <si>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</si>
  <si>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</si>
  <si>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</si>
  <si>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</si>
  <si>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</si>
  <si>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</si>
  <si>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</si>
  <si>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</si>
  <si>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</si>
  <si>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</si>
  <si>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</si>
  <si>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</si>
  <si>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</si>
  <si>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</si>
  <si>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</si>
  <si>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</si>
  <si>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</si>
  <si>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</si>
  <si>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</si>
  <si>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</si>
  <si>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</si>
  <si>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</si>
  <si>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</si>
  <si>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</si>
  <si>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</si>
  <si>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</si>
  <si>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</si>
  <si>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</si>
  <si>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</si>
  <si>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</si>
  <si>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</si>
  <si>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</si>
  <si>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</si>
  <si>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</si>
  <si>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</si>
  <si>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</si>
  <si>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</si>
  <si>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</si>
  <si>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</si>
  <si>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</si>
  <si>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</si>
  <si>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</si>
  <si>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</si>
  <si>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</si>
  <si>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</si>
  <si>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</si>
  <si>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</si>
  <si>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</si>
  <si>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</si>
  <si>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</si>
  <si>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</si>
  <si>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</si>
  <si>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</si>
  <si>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</si>
  <si>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</si>
  <si>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</si>
  <si>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</si>
  <si>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</si>
  <si>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</si>
  <si>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</si>
  <si>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</si>
  <si>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</si>
  <si>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</si>
  <si>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</si>
  <si>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</si>
  <si>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</si>
  <si>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</si>
  <si>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</si>
  <si>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</si>
  <si>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</si>
  <si>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</si>
  <si>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</si>
  <si>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</si>
  <si>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</si>
  <si>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</si>
  <si>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</si>
  <si>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</si>
  <si>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</si>
  <si>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</si>
  <si>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</si>
  <si>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</si>
  <si>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</si>
  <si>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</si>
  <si>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</si>
  <si>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</si>
  <si>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</si>
  <si>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</si>
  <si>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</si>
  <si>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</si>
  <si>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</si>
  <si>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</si>
  <si>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</si>
  <si>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</si>
  <si>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</si>
  <si>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</si>
  <si>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</si>
  <si>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</si>
  <si>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</si>
  <si>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</si>
  <si>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</si>
  <si>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</si>
  <si>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</si>
  <si>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</si>
  <si>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</si>
  <si>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</si>
  <si>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</si>
  <si>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</si>
  <si>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</si>
  <si>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</si>
  <si>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</si>
  <si>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</si>
  <si>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</si>
  <si>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</si>
  <si>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</si>
  <si>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</si>
  <si>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</si>
  <si>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</si>
  <si>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</si>
  <si>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</si>
  <si>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</si>
  <si>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</si>
  <si>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</si>
  <si>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</si>
  <si>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</si>
  <si>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</si>
  <si>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</si>
  <si>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</si>
  <si>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</si>
  <si>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</si>
  <si>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</si>
  <si>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</si>
  <si>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</si>
  <si>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</si>
  <si>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</si>
  <si>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</si>
  <si>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</si>
  <si>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</si>
  <si>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</si>
  <si>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</si>
  <si>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</si>
  <si>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</si>
  <si>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</si>
  <si>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</si>
  <si>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</si>
  <si>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</si>
  <si>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</si>
  <si>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</si>
  <si>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</si>
  <si>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</si>
  <si>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</si>
  <si>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</si>
  <si>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</si>
  <si>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</si>
  <si>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</si>
  <si>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</si>
  <si>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</si>
  <si>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</si>
  <si>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</si>
  <si>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</si>
  <si>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</si>
  <si>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</si>
  <si>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</si>
  <si>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</si>
  <si>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</si>
  <si>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</si>
  <si>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</si>
  <si>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</si>
  <si>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</si>
  <si>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</si>
  <si>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</si>
  <si>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</si>
  <si>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</si>
  <si>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</si>
  <si>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</si>
  <si>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</si>
  <si>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</si>
  <si>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</si>
  <si>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</si>
  <si>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</si>
  <si>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</si>
  <si>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</si>
  <si>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</si>
  <si>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</si>
  <si>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</si>
  <si>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</si>
  <si>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</si>
  <si>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</si>
  <si>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</si>
  <si>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</si>
  <si>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</si>
  <si>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</si>
  <si>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</si>
  <si>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</si>
  <si>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</si>
  <si>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</si>
  <si>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</si>
  <si>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</si>
  <si>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</si>
  <si>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</si>
  <si>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</si>
  <si>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</si>
  <si>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</si>
  <si>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</si>
  <si>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</si>
  <si>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</si>
  <si>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</si>
  <si>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</si>
  <si>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</si>
  <si>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</si>
  <si>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</si>
  <si>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</si>
  <si>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</si>
  <si>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</si>
  <si>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</si>
  <si>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</si>
  <si>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</si>
  <si>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</si>
  <si>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</si>
  <si>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</si>
  <si>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</si>
  <si>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</si>
  <si>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</si>
  <si>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</si>
  <si>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</si>
  <si>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</si>
  <si>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</si>
  <si>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</si>
  <si>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</si>
  <si>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</si>
  <si>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</si>
  <si>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</si>
  <si>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</si>
  <si>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</si>
  <si>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</si>
  <si>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</si>
  <si>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</si>
  <si>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</si>
  <si>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</si>
  <si>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</si>
  <si>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</si>
  <si>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</si>
  <si>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</si>
  <si>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</si>
  <si>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</si>
  <si>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</si>
  <si>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</si>
  <si>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</si>
  <si>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</si>
  <si>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</si>
  <si>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</si>
  <si>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</si>
  <si>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</si>
  <si>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</si>
  <si>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</si>
  <si>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</si>
  <si>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</si>
  <si>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</si>
  <si>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</si>
  <si>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</si>
  <si>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</si>
  <si>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</si>
  <si>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</si>
  <si>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</si>
  <si>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</si>
  <si>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</si>
  <si>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</si>
  <si>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</si>
  <si>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</si>
  <si>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</si>
  <si>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</si>
  <si>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</si>
  <si>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</si>
  <si>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</si>
  <si>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</si>
  <si>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</si>
  <si>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</si>
  <si>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</si>
  <si>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</si>
  <si>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</si>
  <si>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</si>
  <si>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</si>
  <si>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</si>
  <si>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</si>
  <si>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</si>
  <si>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</si>
  <si>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</si>
  <si>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</si>
  <si>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</si>
  <si>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</si>
  <si>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</si>
  <si>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</si>
  <si>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</si>
  <si>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</si>
  <si>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</si>
  <si>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</si>
  <si>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</si>
  <si>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</si>
  <si>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</si>
  <si>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</si>
  <si>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</si>
  <si>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</si>
  <si>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</si>
  <si>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</si>
  <si>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</si>
  <si>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</si>
  <si>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</si>
  <si>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</si>
  <si>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</si>
  <si>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</si>
  <si>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</si>
  <si>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</si>
  <si>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</si>
  <si>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</si>
  <si>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</si>
  <si>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</si>
  <si>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</si>
  <si>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</si>
  <si>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</si>
  <si>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</si>
  <si>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</si>
  <si>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</si>
  <si>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</si>
  <si>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</si>
  <si>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</si>
  <si>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</si>
  <si>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</si>
  <si>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</si>
  <si>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</si>
  <si>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</si>
  <si>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</si>
  <si>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</si>
  <si>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</si>
  <si>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</si>
  <si>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</si>
  <si>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</si>
  <si>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</si>
  <si>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</si>
  <si>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</si>
  <si>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</si>
  <si>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</si>
  <si>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</si>
  <si>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</si>
  <si>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</si>
  <si>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</si>
  <si>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</si>
  <si>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</si>
  <si>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</si>
  <si>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</si>
  <si>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</si>
  <si>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</si>
  <si>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</si>
  <si>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</si>
  <si>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</si>
  <si>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</si>
  <si>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</si>
  <si>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</si>
  <si>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</si>
  <si>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</si>
  <si>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</si>
  <si>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</si>
  <si>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</si>
  <si>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</si>
  <si>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</si>
  <si>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</si>
  <si>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</si>
  <si>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</si>
  <si>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</si>
  <si>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</si>
  <si>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</si>
  <si>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</si>
  <si>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</si>
  <si>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</si>
  <si>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</si>
  <si>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</si>
  <si>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</si>
  <si>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</si>
  <si>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</si>
  <si>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</si>
  <si>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</si>
  <si>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</si>
  <si>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</si>
  <si>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</si>
  <si>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</si>
  <si>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</si>
  <si>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</si>
  <si>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</si>
  <si>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</si>
  <si>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</si>
  <si>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</si>
  <si>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</si>
  <si>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</si>
  <si>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</si>
  <si>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</si>
  <si>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</si>
  <si>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</si>
  <si>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</si>
  <si>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</si>
  <si>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</si>
  <si>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</si>
  <si>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</si>
  <si>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</si>
  <si>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</si>
  <si>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</si>
  <si>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</si>
  <si>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</si>
  <si>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</si>
  <si>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</si>
  <si>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</si>
  <si>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</si>
  <si>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</si>
  <si>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</si>
  <si>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</si>
  <si>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</si>
  <si>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</si>
  <si>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</si>
  <si>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</si>
  <si>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</si>
  <si>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</si>
  <si>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</si>
  <si>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</si>
  <si>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</si>
  <si>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</si>
  <si>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</si>
  <si>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</si>
  <si>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</si>
  <si>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</si>
  <si>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</si>
  <si>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</si>
  <si>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</si>
  <si>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</si>
  <si>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</si>
  <si>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</si>
  <si>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</si>
  <si>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</si>
  <si>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</si>
  <si>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</si>
  <si>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</si>
  <si>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</si>
  <si>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</si>
  <si>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</si>
  <si>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</si>
  <si>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</si>
  <si>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</si>
  <si>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</si>
  <si>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</si>
  <si>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</si>
  <si>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</si>
  <si>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</si>
  <si>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</si>
  <si>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</si>
  <si>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</si>
  <si>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</si>
  <si>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</si>
  <si>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</si>
  <si>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</si>
  <si>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</si>
  <si>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</si>
  <si>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</si>
  <si>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</si>
  <si>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</si>
  <si>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</si>
  <si>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</si>
  <si>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</si>
  <si>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</si>
  <si>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</si>
  <si>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</si>
  <si>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</si>
  <si>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</si>
  <si>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</si>
  <si>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</si>
  <si>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</si>
  <si>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</si>
  <si>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</si>
  <si>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</si>
  <si>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</si>
  <si>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</si>
  <si>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</si>
  <si>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</si>
  <si>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</si>
  <si>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</si>
  <si>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</si>
  <si>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</si>
  <si>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</si>
  <si>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</si>
  <si>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</si>
  <si>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</si>
  <si>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</si>
  <si>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</si>
  <si>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</si>
  <si>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</si>
  <si>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</si>
  <si>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</si>
  <si>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</si>
  <si>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</si>
  <si>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</si>
  <si>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</si>
  <si>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</si>
  <si>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</si>
  <si>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</si>
  <si>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</si>
  <si>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</si>
  <si>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</si>
  <si>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</si>
  <si>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</si>
  <si>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</si>
  <si>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</si>
  <si>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</si>
  <si>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</si>
  <si>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</si>
  <si>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</si>
  <si>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</si>
  <si>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</si>
  <si>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</si>
  <si>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</si>
  <si>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</si>
  <si>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</si>
  <si>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</si>
  <si>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</si>
  <si>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</si>
  <si>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</si>
  <si>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</si>
  <si>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</si>
  <si>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</si>
  <si>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</si>
  <si>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</si>
  <si>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</si>
  <si>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</si>
  <si>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</si>
  <si>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</si>
  <si>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</si>
  <si>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</si>
  <si>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</si>
  <si>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</si>
  <si>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</si>
  <si>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</si>
  <si>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</si>
  <si>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</si>
  <si>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</si>
  <si>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</si>
  <si>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</si>
  <si>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</si>
  <si>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</si>
  <si>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</si>
  <si>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</si>
  <si>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</si>
  <si>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</si>
  <si>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</si>
  <si>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</si>
  <si>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</si>
  <si>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</si>
  <si>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</si>
  <si>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</si>
  <si>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</si>
  <si>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</si>
  <si>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</si>
  <si>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</si>
  <si>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</si>
  <si>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</si>
  <si>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</si>
  <si>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</si>
  <si>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</si>
  <si>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</si>
  <si>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</si>
  <si>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</si>
  <si>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</si>
  <si>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</si>
  <si>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</si>
  <si>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</si>
  <si>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</si>
  <si>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</si>
  <si>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</si>
  <si>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</si>
  <si>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</si>
  <si>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</si>
  <si>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</si>
  <si>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</si>
  <si>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</si>
  <si>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</si>
  <si>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</si>
  <si>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</si>
  <si>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</si>
  <si>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</si>
  <si>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</si>
  <si>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</si>
  <si>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</si>
  <si>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</si>
  <si>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</si>
  <si>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</si>
  <si>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</si>
  <si>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</si>
  <si>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</si>
  <si>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</si>
  <si>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</si>
  <si>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</si>
  <si>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</si>
  <si>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</si>
  <si>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</si>
  <si>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</si>
  <si>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</si>
  <si>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</si>
  <si>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</si>
  <si>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</si>
  <si>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</si>
  <si>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</si>
  <si>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</si>
  <si>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</si>
  <si>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</si>
  <si>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</si>
  <si>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</si>
  <si>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</si>
  <si>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</si>
  <si>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</si>
  <si>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</si>
  <si>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</si>
  <si>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</si>
  <si>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</si>
  <si>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</si>
  <si>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</si>
  <si>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</si>
  <si>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</si>
  <si>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</si>
  <si>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</si>
  <si>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</si>
  <si>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</si>
  <si>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</si>
  <si>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</si>
  <si>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</si>
  <si>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</si>
  <si>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</si>
  <si>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</si>
  <si>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</si>
  <si>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</si>
  <si>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</si>
  <si>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</si>
  <si>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</si>
  <si>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</si>
  <si>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</si>
  <si>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</si>
  <si>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</si>
  <si>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</si>
  <si>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</si>
  <si>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</si>
  <si>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</si>
  <si>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</si>
  <si>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</si>
  <si>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</si>
  <si>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</si>
  <si>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</si>
  <si>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</si>
  <si>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</si>
  <si>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</si>
  <si>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</si>
  <si>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</si>
  <si>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</si>
  <si>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</si>
  <si>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</si>
  <si>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</si>
  <si>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</si>
  <si>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</si>
  <si>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</si>
  <si>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</si>
  <si>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</si>
  <si>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</si>
  <si>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</si>
  <si>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</si>
  <si>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</si>
  <si>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</si>
  <si>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</si>
  <si>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</si>
  <si>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</si>
  <si>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</si>
  <si>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</si>
  <si>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</si>
  <si>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</si>
  <si>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</si>
  <si>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</si>
  <si>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</si>
  <si>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</si>
  <si>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</si>
  <si>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</si>
  <si>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</si>
  <si>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</si>
  <si>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</si>
  <si>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</si>
  <si>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</si>
  <si>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</si>
  <si>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</si>
  <si>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</si>
  <si>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</si>
  <si>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</si>
  <si>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</si>
  <si>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</si>
  <si>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</si>
  <si>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</si>
  <si>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</si>
  <si>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</si>
  <si>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</si>
  <si>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</si>
  <si>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</si>
  <si>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</si>
  <si>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</si>
  <si>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</si>
  <si>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</si>
  <si>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</si>
  <si>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</si>
  <si>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</si>
  <si>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</si>
  <si>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</si>
  <si>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</si>
  <si>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</si>
  <si>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</si>
  <si>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</si>
  <si>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</si>
  <si>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</si>
  <si>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</si>
  <si>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</si>
  <si>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</si>
  <si>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</si>
  <si>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</si>
  <si>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</si>
  <si>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</si>
  <si>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</si>
  <si>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</si>
  <si>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</si>
  <si>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</si>
  <si>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</si>
  <si>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</si>
  <si>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</si>
  <si>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</si>
  <si>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</si>
  <si>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</si>
  <si>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</si>
  <si>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</si>
  <si>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</si>
  <si>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</si>
  <si>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</si>
  <si>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</si>
  <si>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</si>
  <si>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</si>
  <si>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</si>
  <si>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</si>
  <si>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</si>
  <si>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</si>
  <si>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</si>
  <si>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</si>
  <si>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</si>
  <si>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</si>
  <si>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</si>
  <si>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</si>
  <si>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</si>
  <si>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</si>
  <si>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</si>
  <si>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</si>
  <si>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</si>
  <si>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</si>
  <si>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</si>
  <si>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</si>
  <si>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</si>
  <si>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</si>
  <si>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</si>
  <si>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</si>
  <si>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</si>
  <si>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</si>
  <si>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</si>
  <si>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</si>
  <si>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</si>
  <si>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</si>
  <si>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</si>
  <si>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</si>
  <si>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</si>
  <si>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</si>
  <si>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</si>
  <si>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</si>
  <si>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</si>
  <si>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</si>
  <si>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</si>
  <si>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</si>
  <si>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</si>
  <si>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</si>
  <si>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</si>
  <si>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</si>
  <si>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</si>
  <si>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</si>
  <si>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</si>
  <si>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</si>
  <si>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</si>
  <si>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</si>
  <si>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</si>
  <si>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</si>
  <si>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</si>
  <si>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</si>
  <si>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</si>
  <si>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</si>
  <si>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</si>
  <si>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</si>
  <si>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</si>
  <si>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</si>
  <si>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</si>
  <si>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</si>
  <si>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</si>
  <si>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</si>
  <si>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</si>
  <si>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</si>
  <si>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</si>
  <si>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</si>
  <si>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</si>
  <si>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</si>
  <si>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</si>
  <si>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</si>
  <si>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</si>
  <si>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</si>
  <si>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</si>
  <si>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</si>
  <si>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</si>
  <si>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</si>
  <si>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</si>
  <si>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</si>
  <si>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</si>
  <si>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</si>
  <si>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</si>
  <si>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</si>
  <si>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</si>
  <si>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</si>
  <si>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</si>
  <si>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</si>
  <si>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</si>
  <si>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</si>
  <si>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</si>
  <si>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</si>
  <si>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</si>
  <si>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</si>
  <si>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</si>
  <si>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</si>
  <si>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</si>
  <si>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</si>
  <si>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</si>
  <si>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</si>
  <si>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</si>
  <si>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</si>
  <si>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</si>
  <si>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</si>
  <si>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</si>
  <si>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</si>
  <si>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</si>
  <si>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</si>
  <si>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</si>
  <si>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</si>
  <si>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</si>
  <si>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</si>
  <si>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</si>
  <si>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</si>
  <si>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</si>
  <si>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</si>
  <si>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</si>
  <si>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</si>
  <si>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</si>
  <si>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</si>
  <si>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</si>
  <si>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</si>
  <si>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</si>
  <si>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</si>
  <si>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</si>
  <si>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</si>
  <si>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</si>
  <si>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</si>
  <si>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</si>
  <si>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</si>
  <si>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</si>
  <si>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</si>
  <si>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</si>
  <si>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</si>
  <si>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</si>
  <si>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</si>
  <si>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</si>
  <si>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</si>
  <si>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</si>
  <si>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</si>
  <si>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</si>
  <si>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</si>
  <si>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</si>
  <si>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</si>
  <si>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</si>
  <si>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</si>
  <si>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</si>
  <si>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</si>
  <si>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</si>
  <si>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</si>
  <si>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</si>
  <si>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</si>
  <si>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</si>
  <si>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</si>
  <si>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</si>
  <si>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</si>
  <si>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</si>
  <si>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</si>
  <si>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</si>
  <si>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</si>
  <si>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</si>
  <si>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</si>
  <si>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</si>
  <si>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</si>
  <si>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</si>
  <si>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</si>
  <si>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</si>
  <si>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</si>
  <si>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</si>
  <si>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</si>
  <si>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</si>
  <si>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</si>
  <si>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</si>
  <si>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</si>
  <si>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</si>
  <si>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</si>
  <si>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</si>
  <si>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</si>
  <si>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</si>
  <si>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</si>
  <si>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</si>
  <si>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</si>
  <si>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</si>
  <si>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</si>
  <si>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</si>
  <si>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</si>
  <si>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</si>
  <si>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</si>
  <si>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</si>
  <si>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</si>
  <si>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</si>
  <si>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</si>
  <si>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</si>
  <si>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</si>
  <si>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</si>
  <si>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</si>
  <si>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</si>
  <si>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</si>
  <si>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</si>
  <si>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</si>
  <si>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</si>
  <si>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</si>
  <si>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</si>
  <si>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</si>
  <si>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</si>
  <si>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</si>
  <si>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</si>
  <si>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</si>
  <si>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</si>
  <si>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</si>
  <si>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</si>
  <si>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</si>
  <si>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</si>
  <si>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</si>
  <si>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</si>
  <si>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</si>
  <si>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</si>
  <si>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</si>
  <si>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</si>
  <si>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</si>
  <si>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</si>
  <si>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</si>
  <si>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</si>
  <si>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</si>
  <si>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</si>
  <si>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</si>
  <si>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</si>
  <si>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</si>
  <si>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</si>
  <si>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</si>
  <si>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</si>
  <si>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</si>
  <si>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</si>
  <si>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</si>
  <si>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</si>
  <si>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</si>
  <si>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</si>
  <si>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</si>
  <si>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</si>
  <si>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</si>
  <si>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</si>
  <si>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</si>
  <si>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</si>
  <si>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</si>
  <si>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</si>
  <si>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</si>
  <si>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</si>
  <si>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</si>
  <si>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</si>
  <si>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</si>
  <si>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</si>
  <si>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</si>
  <si>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</si>
  <si>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</si>
  <si>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</si>
  <si>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</si>
  <si>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</si>
  <si>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</si>
  <si>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</si>
  <si>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</si>
  <si>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</si>
  <si>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</si>
  <si>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</si>
  <si>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</si>
  <si>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</si>
  <si>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</si>
  <si>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</si>
  <si>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</si>
  <si>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</si>
  <si>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</si>
  <si>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</si>
  <si>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</si>
  <si>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</si>
  <si>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</si>
  <si>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</si>
  <si>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</si>
  <si>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</si>
  <si>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</si>
  <si>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</si>
  <si>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</si>
  <si>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</si>
  <si>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</si>
  <si>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</si>
  <si>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</si>
  <si>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</si>
  <si>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</si>
  <si>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</si>
  <si>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</si>
  <si>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</si>
  <si>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</si>
  <si>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</si>
  <si>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</si>
  <si>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</si>
  <si>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</si>
  <si>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</si>
  <si>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</si>
  <si>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</si>
  <si>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</si>
  <si>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</si>
  <si>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</si>
  <si>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</si>
  <si>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</si>
  <si>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</si>
  <si>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</si>
  <si>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</si>
  <si>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</si>
  <si>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</si>
  <si>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</si>
  <si>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</si>
  <si>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</si>
  <si>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</si>
  <si>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</si>
  <si>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</si>
  <si>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</si>
  <si>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</si>
  <si>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</si>
  <si>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</si>
  <si>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</si>
  <si>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</si>
  <si>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</si>
  <si>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</si>
  <si>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</si>
  <si>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</si>
  <si>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</si>
  <si>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</si>
  <si>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</si>
  <si>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</si>
  <si>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</si>
  <si>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</si>
  <si>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</si>
  <si>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</si>
  <si>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</si>
  <si>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</si>
  <si>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</si>
  <si>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</si>
  <si>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</si>
  <si>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</si>
  <si>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</si>
  <si>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</si>
  <si>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</si>
  <si>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</si>
  <si>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</si>
  <si>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</si>
  <si>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</si>
  <si>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</si>
  <si>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</si>
  <si>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</si>
  <si>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</si>
  <si>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</si>
  <si>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</si>
  <si>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</si>
  <si>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</si>
  <si>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</si>
  <si>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</si>
  <si>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</si>
  <si>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</si>
  <si>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</si>
  <si>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</si>
  <si>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</si>
  <si>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</si>
  <si>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</si>
  <si>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</si>
  <si>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</si>
  <si>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</si>
  <si>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</si>
  <si>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</si>
  <si>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</si>
  <si>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</si>
  <si>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</si>
  <si>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</si>
  <si>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</si>
  <si>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</si>
  <si>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</si>
  <si>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</si>
  <si>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</si>
  <si>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</si>
  <si>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</si>
  <si>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</si>
  <si>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</si>
  <si>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</si>
  <si>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</si>
  <si>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</si>
  <si>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</si>
  <si>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</si>
  <si>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</si>
  <si>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</si>
  <si>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</si>
  <si>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</si>
  <si>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</si>
  <si>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</si>
  <si>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</si>
  <si>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</si>
  <si>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</si>
  <si>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</si>
  <si>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</si>
  <si>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</si>
  <si>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</si>
  <si>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</si>
  <si>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</si>
  <si>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</si>
  <si>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</si>
  <si>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</si>
  <si>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</si>
  <si>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</si>
  <si>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</si>
  <si>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</si>
  <si>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</si>
  <si>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</si>
  <si>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</si>
  <si>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</si>
  <si>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</si>
  <si>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</si>
  <si>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</si>
  <si>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</si>
  <si>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</si>
  <si>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</si>
  <si>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</si>
  <si>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</si>
  <si>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</si>
  <si>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</si>
  <si>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</si>
  <si>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</si>
  <si>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</si>
  <si>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</si>
  <si>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</si>
  <si>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</si>
  <si>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</si>
  <si>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</si>
  <si>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</si>
  <si>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</si>
  <si>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</si>
  <si>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</si>
  <si>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</si>
  <si>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</si>
  <si>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</si>
  <si>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</si>
  <si>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</si>
  <si>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</si>
  <si>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</si>
  <si>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</si>
  <si>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</si>
  <si>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</si>
  <si>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</si>
  <si>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</si>
  <si>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</si>
  <si>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</si>
  <si>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</si>
  <si>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</si>
  <si>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</si>
  <si>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</si>
  <si>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</si>
  <si>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</si>
  <si>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</si>
  <si>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</si>
  <si>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</si>
  <si>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</si>
  <si>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</si>
  <si>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</si>
  <si>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</si>
  <si>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</si>
  <si>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</si>
  <si>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</si>
  <si>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</si>
  <si>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</si>
  <si>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</si>
  <si>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</si>
  <si>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</si>
  <si>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</si>
  <si>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</si>
  <si>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</si>
  <si>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</si>
  <si>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</si>
  <si>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</si>
  <si>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</si>
  <si>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</si>
  <si>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</si>
  <si>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</si>
  <si>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</si>
  <si>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</si>
  <si>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</si>
  <si>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</si>
  <si>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</si>
  <si>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</si>
  <si>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</si>
  <si>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</si>
  <si>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</si>
  <si>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</si>
  <si>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</si>
  <si>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</si>
  <si>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</si>
  <si>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</si>
  <si>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</si>
  <si>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</si>
  <si>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</si>
  <si>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</si>
  <si>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</si>
  <si>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</si>
  <si>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</si>
  <si>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</si>
  <si>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</si>
  <si>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</si>
  <si>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</si>
  <si>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</si>
  <si>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</si>
  <si>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</si>
  <si>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</si>
  <si>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</si>
  <si>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</si>
  <si>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</si>
  <si>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</si>
  <si>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</si>
  <si>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</si>
  <si>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</si>
  <si>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</si>
  <si>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</si>
  <si>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</si>
  <si>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</si>
  <si>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</si>
  <si>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</si>
  <si>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</si>
  <si>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</si>
  <si>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</si>
  <si>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</si>
  <si>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</si>
  <si>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</si>
  <si>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</si>
  <si>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</si>
  <si>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</si>
  <si>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</si>
  <si>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</si>
  <si>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</si>
  <si>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</si>
  <si>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</si>
  <si>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</si>
  <si>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</si>
  <si>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</si>
  <si>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</si>
  <si>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</si>
  <si>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</si>
  <si>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</si>
  <si>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</si>
  <si>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</si>
  <si>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</si>
  <si>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</si>
  <si>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</si>
  <si>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</si>
  <si>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</si>
  <si>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</si>
  <si>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</si>
  <si>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</si>
  <si>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</si>
  <si>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</si>
  <si>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</si>
  <si>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</si>
  <si>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</si>
  <si>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</si>
  <si>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</si>
  <si>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</si>
  <si>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</si>
  <si>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</si>
  <si>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</si>
  <si>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</si>
  <si>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</si>
  <si>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</si>
  <si>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</si>
  <si>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</si>
  <si>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</si>
  <si>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</si>
  <si>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</si>
  <si>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</si>
  <si>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</si>
  <si>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</si>
  <si>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</si>
  <si>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</si>
  <si>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</si>
  <si>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</si>
  <si>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</si>
  <si>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</si>
  <si>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</si>
  <si>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</si>
  <si>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</si>
  <si>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</si>
  <si>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</si>
  <si>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</si>
  <si>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</si>
  <si>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</si>
  <si>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</si>
  <si>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</si>
  <si>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</si>
  <si>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</si>
  <si>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</si>
  <si>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</si>
  <si>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</si>
  <si>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</si>
  <si>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</si>
  <si>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</si>
  <si>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</si>
  <si>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</si>
  <si>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</si>
  <si>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</si>
  <si>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</si>
  <si>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</si>
  <si>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</si>
  <si>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</si>
  <si>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</si>
  <si>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</si>
  <si>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</si>
  <si>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</si>
  <si>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</si>
  <si>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</si>
  <si>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</si>
  <si>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</si>
  <si>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</si>
  <si>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</si>
  <si>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</si>
  <si>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</si>
  <si>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</si>
  <si>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</si>
  <si>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</si>
  <si>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</si>
  <si>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</si>
  <si>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</si>
  <si>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</si>
  <si>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</si>
  <si>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</si>
  <si>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</si>
  <si>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</si>
  <si>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</si>
  <si>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</si>
  <si>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</si>
  <si>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</si>
  <si>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</si>
  <si>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</si>
  <si>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</si>
  <si>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</si>
  <si>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</si>
  <si>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</si>
  <si>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</si>
  <si>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</si>
  <si>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</si>
  <si>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</si>
  <si>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</si>
  <si>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</si>
  <si>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</si>
  <si>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</si>
  <si>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</si>
  <si>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</si>
  <si>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</si>
  <si>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</si>
  <si>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</si>
  <si>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</si>
  <si>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</si>
  <si>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</si>
  <si>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</si>
  <si>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</si>
  <si>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</si>
  <si>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</si>
  <si>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</si>
  <si>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</si>
  <si>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</si>
  <si>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</si>
  <si>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</si>
  <si>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</si>
  <si>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</si>
  <si>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</si>
  <si>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</si>
  <si>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</si>
  <si>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</si>
  <si>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</si>
  <si>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</si>
  <si>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</si>
  <si>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</si>
  <si>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</si>
  <si>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</si>
  <si>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</si>
  <si>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</si>
  <si>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</si>
  <si>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</si>
  <si>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</si>
  <si>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</si>
  <si>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</si>
  <si>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</si>
  <si>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</si>
  <si>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</si>
  <si>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</si>
  <si>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</si>
  <si>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</si>
  <si>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</si>
  <si>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</si>
  <si>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</si>
  <si>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</si>
  <si>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</si>
  <si>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</si>
  <si>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</si>
  <si>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</si>
  <si>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</si>
  <si>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</si>
  <si>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</si>
  <si>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</si>
  <si>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</si>
  <si>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</si>
  <si>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</si>
  <si>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</si>
  <si>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</si>
  <si>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</si>
  <si>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</si>
  <si>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</si>
  <si>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</si>
  <si>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</si>
  <si>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</si>
  <si>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</si>
  <si>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</si>
  <si>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</si>
  <si>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</si>
  <si>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</si>
  <si>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</si>
  <si>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</si>
  <si>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</si>
  <si>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</si>
  <si>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</si>
  <si>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</si>
  <si>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</si>
  <si>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</si>
  <si>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</si>
  <si>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</si>
  <si>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</si>
  <si>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</si>
  <si>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</si>
  <si>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</si>
  <si>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</si>
  <si>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</si>
  <si>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</si>
  <si>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</si>
  <si>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</si>
  <si>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</si>
  <si>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</si>
  <si>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</si>
  <si>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</si>
  <si>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</si>
  <si>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</si>
  <si>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</si>
  <si>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</si>
  <si>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</si>
  <si>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</si>
  <si>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</si>
  <si>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</si>
  <si>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</si>
  <si>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</si>
  <si>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</si>
  <si>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</si>
  <si>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</si>
  <si>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</si>
  <si>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</si>
  <si>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</si>
  <si>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</si>
  <si>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</si>
  <si>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</si>
  <si>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</si>
  <si>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</si>
  <si>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</si>
  <si>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</si>
  <si>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</si>
  <si>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</si>
  <si>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</si>
  <si>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</si>
  <si>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</si>
  <si>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</si>
  <si>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</si>
  <si>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</si>
  <si>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</si>
  <si>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</si>
  <si>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</si>
  <si>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</si>
  <si>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</si>
  <si>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</si>
  <si>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</si>
  <si>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</si>
  <si>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</si>
  <si>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</si>
  <si>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</si>
  <si>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</si>
  <si>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</si>
  <si>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</si>
  <si>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</si>
  <si>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</si>
  <si>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</si>
  <si>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</si>
  <si>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</si>
  <si>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</si>
  <si>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</si>
  <si>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</si>
  <si>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</si>
  <si>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</si>
  <si>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</si>
  <si>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</si>
  <si>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</si>
  <si>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</si>
  <si>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</si>
  <si>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</si>
  <si>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</si>
  <si>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</si>
  <si>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</si>
  <si>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</si>
  <si>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</si>
  <si>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</si>
  <si>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</si>
  <si>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</si>
  <si>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</si>
  <si>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</si>
  <si>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</si>
  <si>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</si>
  <si>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</si>
  <si>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</si>
  <si>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</si>
  <si>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</si>
  <si>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</si>
  <si>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</si>
  <si>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</si>
  <si>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</si>
  <si>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</si>
  <si>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</si>
  <si>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</si>
  <si>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</si>
  <si>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</si>
  <si>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</si>
  <si>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</si>
  <si>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</si>
  <si>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</si>
  <si>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</si>
  <si>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</si>
  <si>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</si>
  <si>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</si>
  <si>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</si>
  <si>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</si>
  <si>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</si>
  <si>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</si>
  <si>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</si>
  <si>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</si>
  <si>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</si>
  <si>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</si>
  <si>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</si>
  <si>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</si>
  <si>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</si>
  <si>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</si>
  <si>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</si>
  <si>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</si>
  <si>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</si>
  <si>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</si>
  <si>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</si>
  <si>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</si>
  <si>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</si>
  <si>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</si>
  <si>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</si>
  <si>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</si>
  <si>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</si>
  <si>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</si>
  <si>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</si>
  <si>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</si>
  <si>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</si>
  <si>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</si>
  <si>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</si>
  <si>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</si>
  <si>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</si>
  <si>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</si>
  <si>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</si>
  <si>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</si>
  <si>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</si>
  <si>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</si>
  <si>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</si>
  <si>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</si>
  <si>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</si>
  <si>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</si>
  <si>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</si>
  <si>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</si>
  <si>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</si>
  <si>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</si>
  <si>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</si>
  <si>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</si>
  <si>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</si>
  <si>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</si>
  <si>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</si>
  <si>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</si>
  <si>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</si>
  <si>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</si>
  <si>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</si>
  <si>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</si>
  <si>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</si>
  <si>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</si>
  <si>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</si>
  <si>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</si>
  <si>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</si>
  <si>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</si>
  <si>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</si>
  <si>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</si>
  <si>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</si>
  <si>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</si>
  <si>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</si>
  <si>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</si>
  <si>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</si>
  <si>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</si>
  <si>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</si>
  <si>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</si>
  <si>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</si>
  <si>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</si>
  <si>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</si>
  <si>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</si>
  <si>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</si>
  <si>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</si>
  <si>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</si>
  <si>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</si>
  <si>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</si>
  <si>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</si>
  <si>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</si>
  <si>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</si>
  <si>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</si>
  <si>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</si>
  <si>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</si>
  <si>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</si>
  <si>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</si>
  <si>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</si>
  <si>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</si>
  <si>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</si>
  <si>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</si>
  <si>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</si>
  <si>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</si>
  <si>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</si>
  <si>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</si>
  <si>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</si>
  <si>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</si>
  <si>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</si>
  <si>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</si>
  <si>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</si>
  <si>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</si>
  <si>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</si>
  <si>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</si>
  <si>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</si>
  <si>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</si>
  <si>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</si>
  <si>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</si>
  <si>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</si>
  <si>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</si>
  <si>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</si>
  <si>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</si>
  <si>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</si>
  <si>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</si>
  <si>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</si>
  <si>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</si>
  <si>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</si>
  <si>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</si>
  <si>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</si>
  <si>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</si>
  <si>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</si>
  <si>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</si>
  <si>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</si>
  <si>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</si>
  <si>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</si>
  <si>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</si>
  <si>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</si>
  <si>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</si>
  <si>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</si>
  <si>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</si>
  <si>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</si>
  <si>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</si>
  <si>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</si>
  <si>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</si>
  <si>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</si>
  <si>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</si>
  <si>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</si>
  <si>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</si>
  <si>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</si>
  <si>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</si>
  <si>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</si>
  <si>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</si>
  <si>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</si>
  <si>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</si>
  <si>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</si>
  <si>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</si>
  <si>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</si>
  <si>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</si>
  <si>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</si>
  <si>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</si>
  <si>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</si>
  <si>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</si>
  <si>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</si>
  <si>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</si>
  <si>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</si>
  <si>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</si>
  <si>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</si>
  <si>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</si>
  <si>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</si>
  <si>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</si>
  <si>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</si>
  <si>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</si>
  <si>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</si>
  <si>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</si>
  <si>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</si>
  <si>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</si>
  <si>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</si>
  <si>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</si>
  <si>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</si>
  <si>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</si>
  <si>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</si>
  <si>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</si>
  <si>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</si>
  <si>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</si>
  <si>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</si>
  <si>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</si>
  <si>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</si>
  <si>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</si>
  <si>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</si>
  <si>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</si>
  <si>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</si>
  <si>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</si>
  <si>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</si>
  <si>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</si>
  <si>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</si>
  <si>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</si>
  <si>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</si>
  <si>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</si>
  <si>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</si>
  <si>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</si>
  <si>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</si>
  <si>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</si>
  <si>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</si>
  <si>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</si>
  <si>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</si>
  <si>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</si>
  <si>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</si>
  <si>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</si>
  <si>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</si>
  <si>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</si>
  <si>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</si>
  <si>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</si>
  <si>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</si>
  <si>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</si>
  <si>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</si>
  <si>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</si>
  <si>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</si>
  <si>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</si>
  <si>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</si>
  <si>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</si>
  <si>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</si>
  <si>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</si>
  <si>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</si>
  <si>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</si>
  <si>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</si>
  <si>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</si>
  <si>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</si>
  <si>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</si>
  <si>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</si>
  <si>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</si>
  <si>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</si>
  <si>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</si>
  <si>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</si>
  <si>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</si>
  <si>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</si>
  <si>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</si>
  <si>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</si>
  <si>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</si>
  <si>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</si>
  <si>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</si>
  <si>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</si>
  <si>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</si>
  <si>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</si>
  <si>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</si>
  <si>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</si>
  <si>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</si>
  <si>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</si>
  <si>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</si>
  <si>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</si>
  <si>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</si>
  <si>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</si>
  <si>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</si>
  <si>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</si>
  <si>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</si>
  <si>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</si>
  <si>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</si>
  <si>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</si>
  <si>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</si>
  <si>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</si>
  <si>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</si>
  <si>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</si>
  <si>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</si>
  <si>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</si>
  <si>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</si>
  <si>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</si>
  <si>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</si>
  <si>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</si>
  <si>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</si>
  <si>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</si>
  <si>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</si>
  <si>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</si>
  <si>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</si>
  <si>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</si>
  <si>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</si>
  <si>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</si>
  <si>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</si>
  <si>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</si>
  <si>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</si>
  <si>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</si>
  <si>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</si>
  <si>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</si>
  <si>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</si>
  <si>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</si>
  <si>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</si>
  <si>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</si>
  <si>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</si>
  <si>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</si>
  <si>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</si>
  <si>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</si>
  <si>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</si>
  <si>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</si>
  <si>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</si>
  <si>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</si>
  <si>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</si>
  <si>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</si>
  <si>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</si>
  <si>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</si>
  <si>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</si>
  <si>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</si>
  <si>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</si>
  <si>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</si>
  <si>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</si>
  <si>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</si>
  <si>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</si>
  <si>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</si>
  <si>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</si>
  <si>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</si>
  <si>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</si>
  <si>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</si>
  <si>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</si>
  <si>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</si>
  <si>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</si>
  <si>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</si>
  <si>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</si>
  <si>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</si>
  <si>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</si>
  <si>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</si>
  <si>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</si>
  <si>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</si>
  <si>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</si>
  <si>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</si>
  <si>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</si>
  <si>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</si>
  <si>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</si>
  <si>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</si>
  <si>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</si>
  <si>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</si>
  <si>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</si>
  <si>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</si>
  <si>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</si>
  <si>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</si>
  <si>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</si>
  <si>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</si>
  <si>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</si>
  <si>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</si>
  <si>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</si>
  <si>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</si>
  <si>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</si>
  <si>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</si>
  <si>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</si>
  <si>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</si>
  <si>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</si>
  <si>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</si>
  <si>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</si>
  <si>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</si>
  <si>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</si>
  <si>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</si>
  <si>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</si>
  <si>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</si>
  <si>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</si>
  <si>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</si>
  <si>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</si>
  <si>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</si>
  <si>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</si>
  <si>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</si>
  <si>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</si>
  <si>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</si>
  <si>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</si>
  <si>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</si>
  <si>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</si>
  <si>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</si>
  <si>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</si>
  <si>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</si>
  <si>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</si>
  <si>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</si>
  <si>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</si>
  <si>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</si>
  <si>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</si>
  <si>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</si>
  <si>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</si>
  <si>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</si>
  <si>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</si>
  <si>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</si>
  <si>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</si>
  <si>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</si>
  <si>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</si>
  <si>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</si>
  <si>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</si>
  <si>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</si>
  <si>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</si>
  <si>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</si>
  <si>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</si>
  <si>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</si>
  <si>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</si>
  <si>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</si>
  <si>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</si>
  <si>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</si>
  <si>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</si>
  <si>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</si>
  <si>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</si>
  <si>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</si>
  <si>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</si>
  <si>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</si>
  <si>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</si>
  <si>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</si>
  <si>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</si>
  <si>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</si>
  <si>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</si>
  <si>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</si>
  <si>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</si>
  <si>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</si>
  <si>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</si>
  <si>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</si>
  <si>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</si>
  <si>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</si>
  <si>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</si>
  <si>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</si>
  <si>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</si>
  <si>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</si>
  <si>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</si>
  <si>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</si>
  <si>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</si>
  <si>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</si>
  <si>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</si>
  <si>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</si>
  <si>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</si>
  <si>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</si>
  <si>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</si>
  <si>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</si>
  <si>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</si>
  <si>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</si>
  <si>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</si>
  <si>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</si>
  <si>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</si>
  <si>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</si>
  <si>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</si>
  <si>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</si>
  <si>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</si>
  <si>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</si>
  <si>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</si>
  <si>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</si>
  <si>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</si>
  <si>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</si>
  <si>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</si>
  <si>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</si>
  <si>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</si>
  <si>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</si>
  <si>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</si>
  <si>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</si>
  <si>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</si>
  <si>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</si>
  <si>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</si>
  <si>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</si>
  <si>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</si>
  <si>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</si>
  <si>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</si>
  <si>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</si>
  <si>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</si>
  <si>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</si>
  <si>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</si>
  <si>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</si>
  <si>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</si>
  <si>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</si>
  <si>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</si>
  <si>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</si>
  <si>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</si>
  <si>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</si>
  <si>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</si>
  <si>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</si>
  <si>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</si>
  <si>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</si>
  <si>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</si>
  <si>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</si>
  <si>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</si>
  <si>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</si>
  <si>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</si>
  <si>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</si>
  <si>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</si>
  <si>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</si>
  <si>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</si>
  <si>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</si>
  <si>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</si>
  <si>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</si>
  <si>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</si>
  <si>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</si>
  <si>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</si>
  <si>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</si>
  <si>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</si>
  <si>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</si>
  <si>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</si>
  <si>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</si>
  <si>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</si>
  <si>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</si>
  <si>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</si>
  <si>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</si>
  <si>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</si>
  <si>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</si>
  <si>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</si>
  <si>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</si>
  <si>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</si>
  <si>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</si>
  <si>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</si>
  <si>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</si>
  <si>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</si>
  <si>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</si>
  <si>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</si>
  <si>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</si>
  <si>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</si>
  <si>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</si>
  <si>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</si>
  <si>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</si>
  <si>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</si>
  <si>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</si>
  <si>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</si>
  <si>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</si>
  <si>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</si>
  <si>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</si>
  <si>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</si>
  <si>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</si>
  <si>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</si>
  <si>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</si>
  <si>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</si>
  <si>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</si>
  <si>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</si>
  <si>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</si>
  <si>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</si>
  <si>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</si>
  <si>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</si>
  <si>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</si>
  <si>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</si>
  <si>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</si>
  <si>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</si>
  <si>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</si>
  <si>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</si>
  <si>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</si>
  <si>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</si>
  <si>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</si>
  <si>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</si>
  <si>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</si>
  <si>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</si>
  <si>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</si>
  <si>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</si>
  <si>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</si>
  <si>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</si>
  <si>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</si>
  <si>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</si>
  <si>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</si>
  <si>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</si>
  <si>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</si>
  <si>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</si>
  <si>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</si>
  <si>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</si>
  <si>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</si>
  <si>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</si>
  <si>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</si>
  <si>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</si>
  <si>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</si>
  <si>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</si>
  <si>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</si>
  <si>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</si>
  <si>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</si>
  <si>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</si>
  <si>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</si>
  <si>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</si>
  <si>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</si>
  <si>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</si>
  <si>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</si>
  <si>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</si>
  <si>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</si>
  <si>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</si>
  <si>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</si>
  <si>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</si>
  <si>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</si>
  <si>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</si>
  <si>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</si>
  <si>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</si>
  <si>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</si>
  <si>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</si>
  <si>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</si>
  <si>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</si>
  <si>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</si>
  <si>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</si>
  <si>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</si>
  <si>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</si>
  <si>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</si>
  <si>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</si>
  <si>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</si>
  <si>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</si>
  <si>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</si>
  <si>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</si>
  <si>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</si>
  <si>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</si>
  <si>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</si>
  <si>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</si>
  <si>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</si>
  <si>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</si>
  <si>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</si>
  <si>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</si>
  <si>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</si>
  <si>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</si>
  <si>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</si>
  <si>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</si>
  <si>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</si>
  <si>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</si>
  <si>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</si>
  <si>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</si>
  <si>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</si>
  <si>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</si>
  <si>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</si>
  <si>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</si>
  <si>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</si>
  <si>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</si>
  <si>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</si>
  <si>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</si>
  <si>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</si>
  <si>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</si>
  <si>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</si>
  <si>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</si>
  <si>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</si>
  <si>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</si>
  <si>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</si>
  <si>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</si>
  <si>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</si>
  <si>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</si>
  <si>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</si>
  <si>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</si>
  <si>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</si>
  <si>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</si>
  <si>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</si>
  <si>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</si>
  <si>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</si>
  <si>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</si>
  <si>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</si>
  <si>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</si>
  <si>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</si>
  <si>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</si>
  <si>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</si>
  <si>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</si>
  <si>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</si>
  <si>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</si>
  <si>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</si>
  <si>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</si>
  <si>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</si>
  <si>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</si>
  <si>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</si>
  <si>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</si>
  <si>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</si>
  <si>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</si>
  <si>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</si>
  <si>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</si>
  <si>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</si>
  <si>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</si>
  <si>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</si>
  <si>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</si>
  <si>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</si>
  <si>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</si>
  <si>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</si>
  <si>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</si>
  <si>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</si>
  <si>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</si>
  <si>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</si>
  <si>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</si>
  <si>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</si>
  <si>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</si>
  <si>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</si>
  <si>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</si>
  <si>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</si>
  <si>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</si>
  <si>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</si>
  <si>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</si>
  <si>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</si>
  <si>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</si>
  <si>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</si>
  <si>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</si>
  <si>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</si>
  <si>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</si>
  <si>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</si>
  <si>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</si>
  <si>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</si>
  <si>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</si>
  <si>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</si>
  <si>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</si>
  <si>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</si>
  <si>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</si>
  <si>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</si>
  <si>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</si>
  <si>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</si>
  <si>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</si>
  <si>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</si>
  <si>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</si>
  <si>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</si>
  <si>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</si>
  <si>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</si>
  <si>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</si>
  <si>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</si>
  <si>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</si>
  <si>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</si>
  <si>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</si>
  <si>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</si>
  <si>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</si>
  <si>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</si>
  <si>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</si>
  <si>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</si>
  <si>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</si>
  <si>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</si>
  <si>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</si>
  <si>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</si>
  <si>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</si>
  <si>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</si>
  <si>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</si>
  <si>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</si>
  <si>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</si>
  <si>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</si>
  <si>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</si>
  <si>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</si>
  <si>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</si>
  <si>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</si>
  <si>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</si>
  <si>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</si>
  <si>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</si>
  <si>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</si>
  <si>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</si>
  <si>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</si>
  <si>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</si>
  <si>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</si>
  <si>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</si>
  <si>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</si>
  <si>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</si>
  <si>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</si>
  <si>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</si>
  <si>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</si>
  <si>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</si>
  <si>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</si>
  <si>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</si>
  <si>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</si>
  <si>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</si>
  <si>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</si>
  <si>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</si>
  <si>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</si>
  <si>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</si>
  <si>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</si>
  <si>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</si>
  <si>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</si>
  <si>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</si>
  <si>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</si>
  <si>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</si>
  <si>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</si>
  <si>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</si>
  <si>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</si>
  <si>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</si>
  <si>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</si>
  <si>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</si>
  <si>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</si>
  <si>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</si>
  <si>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</si>
  <si>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</si>
  <si>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</si>
  <si>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</si>
  <si>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</si>
  <si>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</si>
  <si>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</si>
  <si>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</si>
  <si>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</si>
  <si>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</si>
  <si>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</si>
  <si>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</si>
  <si>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</si>
  <si>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</si>
  <si>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</si>
  <si>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</si>
  <si>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</si>
  <si>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</si>
  <si>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</si>
  <si>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</si>
  <si>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</si>
  <si>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</si>
  <si>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</si>
  <si>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</si>
  <si>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</si>
  <si>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</si>
  <si>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</si>
  <si>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</si>
  <si>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</si>
  <si>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</si>
  <si>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</si>
  <si>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</si>
  <si>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</si>
  <si>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</si>
  <si>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</si>
  <si>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</si>
  <si>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</si>
  <si>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</si>
  <si>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</si>
  <si>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</si>
  <si>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</si>
  <si>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</si>
  <si>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</si>
  <si>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</si>
  <si>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</si>
  <si>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</si>
  <si>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</si>
  <si>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</si>
  <si>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</si>
  <si>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</si>
  <si>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</si>
  <si>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</si>
  <si>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</si>
  <si>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</si>
  <si>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</si>
  <si>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</si>
  <si>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</si>
  <si>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</si>
  <si>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</si>
  <si>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</si>
  <si>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</si>
  <si>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</si>
  <si>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</si>
  <si>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</si>
  <si>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</si>
  <si>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</si>
  <si>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</si>
  <si>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</si>
  <si>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</si>
  <si>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</si>
  <si>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</si>
  <si>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</si>
  <si>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</si>
  <si>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</si>
  <si>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</si>
  <si>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</si>
  <si>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</si>
  <si>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</si>
  <si>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</si>
  <si>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</si>
  <si>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</si>
  <si>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</si>
  <si>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</si>
  <si>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</si>
  <si>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</si>
  <si>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</si>
  <si>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</si>
  <si>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</si>
  <si>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</si>
  <si>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</si>
  <si>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</si>
  <si>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</si>
  <si>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</si>
  <si>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</si>
  <si>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</si>
  <si>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</si>
  <si>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</si>
  <si>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</si>
  <si>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</si>
  <si>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</si>
  <si>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</si>
  <si>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</si>
  <si>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</si>
  <si>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</si>
  <si>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</si>
  <si>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</si>
  <si>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</si>
  <si>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</si>
  <si>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</si>
  <si>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</si>
  <si>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</si>
  <si>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</si>
  <si>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</si>
  <si>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</si>
  <si>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</si>
  <si>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</si>
  <si>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</si>
  <si>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</si>
  <si>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</si>
  <si>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</si>
  <si>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</si>
  <si>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</si>
  <si>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</si>
  <si>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</si>
  <si>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</si>
  <si>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</si>
  <si>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</si>
  <si>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</si>
  <si>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</si>
  <si>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</si>
  <si>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</si>
  <si>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</si>
  <si>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</si>
  <si>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</si>
  <si>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</si>
  <si>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</si>
  <si>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</si>
  <si>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</si>
  <si>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</si>
  <si>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</si>
  <si>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</si>
  <si>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</si>
  <si>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</si>
  <si>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</si>
  <si>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</si>
  <si>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</si>
  <si>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</si>
  <si>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</si>
  <si>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</si>
  <si>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</si>
  <si>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</si>
  <si>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</si>
  <si>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</si>
  <si>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</si>
  <si>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</si>
  <si>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</si>
  <si>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</si>
  <si>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</si>
  <si>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</si>
  <si>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</si>
  <si>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</si>
  <si>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</si>
  <si>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</si>
  <si>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</si>
  <si>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</si>
  <si>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</si>
  <si>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</si>
  <si>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</si>
  <si>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</si>
  <si>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</si>
  <si>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</si>
  <si>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</si>
  <si>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</si>
  <si>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</si>
  <si>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</si>
  <si>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</si>
  <si>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</si>
  <si>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</si>
  <si>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</si>
  <si>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</si>
  <si>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</si>
  <si>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</si>
  <si>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</si>
  <si>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</si>
  <si>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</si>
  <si>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</si>
  <si>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</si>
  <si>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</si>
  <si>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</si>
  <si>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</si>
  <si>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</si>
  <si>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</si>
  <si>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</si>
  <si>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</si>
  <si>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</si>
  <si>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</si>
  <si>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</si>
  <si>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</si>
  <si>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</si>
  <si>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</si>
  <si>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</si>
  <si>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</si>
  <si>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</si>
  <si>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</si>
  <si>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</si>
  <si>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</si>
  <si>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</si>
  <si>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</si>
  <si>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</si>
  <si>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</si>
  <si>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</si>
  <si>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</si>
  <si>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</si>
  <si>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</si>
  <si>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</si>
  <si>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</si>
  <si>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</si>
  <si>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</si>
  <si>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</si>
  <si>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</si>
  <si>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</si>
  <si>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</si>
  <si>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</si>
  <si>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</si>
  <si>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</si>
  <si>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</si>
  <si>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</si>
  <si>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</si>
  <si>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</si>
  <si>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</si>
  <si>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</si>
  <si>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</si>
  <si>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</si>
  <si>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</si>
  <si>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</si>
  <si>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</si>
  <si>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</si>
  <si>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</si>
  <si>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</si>
  <si>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</si>
  <si>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</si>
  <si>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</si>
  <si>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</si>
  <si>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</si>
  <si>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</si>
  <si>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</si>
  <si>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</si>
  <si>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</si>
  <si>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</si>
  <si>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</si>
  <si>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</si>
  <si>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</si>
  <si>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</si>
  <si>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</si>
  <si>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</si>
  <si>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</si>
  <si>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</si>
  <si>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</si>
  <si>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</si>
  <si>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</si>
  <si>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</si>
  <si>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</si>
  <si>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</si>
  <si>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</si>
  <si>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</si>
  <si>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</si>
  <si>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</si>
  <si>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</si>
  <si>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</si>
  <si>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</si>
  <si>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</si>
  <si>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</si>
  <si>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</si>
  <si>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</si>
  <si>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</si>
  <si>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</si>
  <si>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</si>
  <si>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</si>
  <si>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</si>
  <si>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</si>
  <si>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</si>
  <si>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</si>
  <si>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</si>
  <si>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</si>
  <si>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</si>
  <si>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</si>
  <si>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</si>
  <si>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</si>
  <si>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</si>
  <si>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</si>
  <si>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</si>
  <si>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</si>
  <si>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</si>
  <si>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</si>
  <si>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</si>
  <si>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</si>
  <si>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</si>
  <si>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</si>
  <si>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</si>
  <si>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</si>
  <si>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</si>
  <si>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</si>
  <si>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</si>
  <si>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</si>
  <si>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</si>
  <si>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</si>
  <si>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</si>
  <si>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</si>
  <si>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</si>
  <si>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</si>
  <si>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</si>
  <si>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</si>
  <si>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</si>
  <si>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</si>
  <si>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</si>
  <si>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</si>
  <si>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</si>
  <si>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</si>
  <si>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</si>
  <si>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</si>
  <si>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</si>
  <si>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</si>
  <si>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</si>
  <si>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</si>
  <si>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</si>
  <si>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</si>
  <si>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</si>
  <si>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</si>
  <si>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</si>
  <si>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</si>
  <si>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</si>
  <si>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</si>
  <si>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</si>
  <si>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</si>
  <si>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</si>
  <si>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</si>
  <si>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</si>
  <si>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</si>
  <si>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</si>
  <si>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</si>
  <si>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</si>
  <si>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</si>
  <si>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</si>
  <si>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</si>
  <si>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</si>
  <si>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</si>
  <si>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</si>
  <si>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</si>
  <si>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</si>
  <si>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</si>
  <si>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</si>
  <si>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</si>
  <si>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</si>
  <si>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</si>
  <si>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</si>
  <si>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</si>
  <si>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</si>
  <si>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</si>
  <si>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</si>
  <si>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</si>
  <si>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</si>
  <si>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</si>
  <si>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</si>
  <si>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</si>
  <si>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</si>
  <si>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</si>
  <si>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</si>
  <si>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</si>
  <si>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</si>
  <si>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</si>
  <si>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</si>
  <si>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</si>
  <si>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</si>
  <si>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</si>
  <si>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</si>
  <si>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</si>
  <si>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</si>
  <si>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</si>
  <si>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</si>
  <si>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</si>
  <si>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</si>
  <si>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</si>
  <si>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</si>
  <si>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</si>
  <si>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</si>
  <si>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</si>
  <si>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</si>
  <si>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</si>
  <si>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</si>
  <si>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</si>
  <si>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</si>
  <si>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</si>
  <si>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</si>
  <si>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</si>
  <si>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</si>
  <si>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</si>
  <si>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</si>
  <si>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</si>
  <si>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</si>
  <si>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</si>
  <si>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</si>
  <si>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</si>
  <si>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</si>
  <si>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</si>
  <si>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</si>
  <si>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</si>
  <si>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</si>
  <si>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</si>
  <si>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</si>
  <si>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</si>
  <si>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</si>
  <si>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</si>
  <si>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</si>
  <si>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</si>
  <si>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</si>
  <si>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</si>
  <si>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</si>
  <si>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</si>
  <si>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</si>
  <si>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</si>
  <si>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</si>
  <si>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</si>
  <si>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</si>
  <si>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</si>
  <si>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</si>
  <si>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</si>
  <si>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</si>
  <si>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</si>
  <si>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</si>
  <si>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</si>
  <si>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</si>
  <si>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</si>
  <si>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</si>
  <si>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</si>
  <si>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</si>
  <si>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</si>
  <si>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</si>
  <si>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</si>
  <si>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</si>
  <si>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</si>
  <si>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</si>
  <si>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</si>
  <si>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</si>
  <si>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</si>
  <si>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</si>
  <si>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</si>
  <si>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</si>
  <si>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</si>
  <si>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</si>
  <si>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</si>
  <si>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</si>
  <si>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</si>
  <si>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</si>
  <si>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</si>
  <si>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</si>
  <si>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</si>
  <si>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</si>
  <si>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</si>
  <si>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</si>
  <si>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</si>
  <si>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</si>
  <si>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</si>
  <si>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</si>
  <si>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</si>
  <si>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</si>
  <si>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</si>
  <si>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</si>
  <si>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</si>
  <si>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</si>
  <si>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</si>
  <si>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</si>
  <si>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</si>
  <si>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</si>
  <si>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</si>
  <si>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</si>
  <si>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</si>
  <si>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</si>
  <si>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</si>
  <si>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</si>
  <si>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</si>
  <si>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</si>
  <si>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</si>
  <si>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</si>
  <si>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</si>
  <si>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</si>
  <si>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</si>
  <si>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</si>
  <si>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</si>
  <si>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</si>
  <si>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</si>
  <si>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</si>
  <si>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</si>
  <si>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</si>
  <si>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</si>
  <si>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</si>
  <si>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</si>
  <si>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</si>
  <si>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</si>
  <si>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</si>
  <si>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</si>
  <si>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</si>
  <si>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</si>
  <si>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</si>
  <si>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</si>
  <si>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</si>
  <si>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</si>
  <si>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</si>
  <si>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</si>
  <si>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</si>
  <si>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</si>
  <si>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</si>
  <si>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</si>
  <si>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</si>
  <si>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</si>
  <si>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</si>
  <si>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</si>
  <si>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</si>
  <si>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</si>
  <si>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</si>
  <si>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</si>
  <si>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</si>
  <si>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</si>
  <si>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</si>
  <si>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</si>
  <si>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</si>
  <si>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</si>
  <si>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</si>
  <si>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</si>
  <si>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</si>
  <si>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</si>
  <si>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</si>
  <si>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</si>
  <si>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</si>
  <si>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</si>
  <si>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</si>
  <si>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</si>
  <si>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</si>
  <si>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</si>
  <si>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</si>
  <si>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</si>
  <si>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</si>
  <si>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</si>
  <si>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</si>
  <si>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</si>
  <si>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</si>
  <si>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</si>
  <si>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</si>
  <si>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</si>
  <si>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</si>
  <si>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</si>
  <si>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</si>
  <si>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</si>
  <si>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</si>
  <si>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</si>
  <si>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</si>
  <si>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</si>
  <si>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</si>
  <si>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</si>
  <si>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</si>
  <si>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</si>
  <si>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</si>
  <si>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</si>
  <si>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</si>
  <si>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</si>
  <si>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</si>
  <si>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</si>
  <si>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</si>
  <si>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</si>
  <si>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</si>
  <si>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</si>
  <si>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</si>
  <si>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</si>
  <si>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</si>
  <si>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</si>
  <si>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</si>
  <si>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</si>
  <si>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</si>
  <si>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</si>
  <si>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</si>
  <si>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</si>
  <si>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</si>
  <si>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</si>
  <si>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</si>
  <si>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</si>
  <si>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</si>
  <si>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</si>
  <si>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</si>
  <si>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</si>
  <si>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</si>
  <si>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</si>
  <si>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</si>
  <si>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</si>
  <si>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</si>
  <si>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</si>
  <si>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</si>
  <si>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</si>
  <si>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</si>
  <si>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</si>
  <si>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</si>
  <si>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</si>
  <si>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</si>
  <si>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</si>
  <si>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</si>
  <si>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</si>
  <si>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</si>
  <si>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</si>
  <si>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</si>
  <si>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</si>
  <si>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</si>
  <si>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</si>
  <si>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</si>
  <si>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</si>
  <si>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</si>
  <si>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</si>
  <si>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</si>
  <si>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</si>
  <si>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</si>
  <si>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</si>
  <si>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</si>
  <si>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</si>
  <si>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</si>
  <si>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</si>
  <si>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</si>
  <si>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</si>
  <si>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</si>
  <si>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</si>
  <si>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</si>
  <si>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</si>
  <si>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</si>
  <si>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</si>
  <si>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</si>
  <si>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</si>
  <si>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</si>
  <si>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</si>
  <si>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</si>
  <si>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</si>
  <si>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</si>
  <si>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</si>
  <si>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</si>
  <si>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</si>
  <si>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</si>
  <si>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</si>
  <si>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</si>
  <si>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</si>
  <si>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</si>
  <si>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</si>
  <si>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</si>
  <si>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</si>
  <si>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</si>
  <si>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</si>
  <si>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</si>
  <si>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</si>
  <si>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</si>
  <si>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</si>
  <si>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</si>
  <si>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</si>
  <si>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</si>
  <si>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</si>
  <si>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</si>
  <si>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</si>
  <si>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</si>
  <si>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</si>
  <si>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</si>
  <si>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</si>
  <si>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</si>
  <si>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</si>
  <si>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</si>
  <si>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</si>
  <si>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</si>
  <si>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</si>
  <si>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</si>
  <si>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</si>
  <si>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</si>
  <si>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</si>
  <si>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</si>
  <si>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</si>
  <si>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</si>
  <si>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</si>
  <si>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</si>
  <si>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</si>
  <si>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</si>
  <si>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</si>
  <si>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</si>
  <si>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</si>
  <si>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</si>
  <si>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</si>
  <si>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</si>
  <si>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</si>
  <si>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</si>
  <si>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</si>
  <si>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</si>
  <si>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</si>
  <si>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</si>
  <si>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</si>
  <si>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</si>
  <si>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</si>
  <si>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</si>
  <si>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</si>
  <si>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</si>
  <si>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</si>
  <si>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</si>
  <si>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</si>
  <si>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</si>
  <si>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</si>
  <si>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</si>
  <si>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</si>
  <si>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</si>
  <si>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</si>
  <si>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</si>
  <si>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</si>
  <si>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</si>
  <si>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</si>
  <si>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</si>
  <si>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</si>
  <si>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</si>
  <si>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</si>
  <si>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</si>
  <si>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</si>
  <si>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</si>
  <si>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</si>
  <si>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</si>
  <si>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</si>
  <si>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</si>
  <si>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</si>
  <si>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</si>
  <si>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</si>
  <si>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</si>
  <si>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</si>
  <si>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</si>
  <si>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</si>
  <si>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</si>
  <si>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</si>
  <si>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</si>
  <si>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</si>
  <si>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</si>
  <si>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</si>
  <si>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</si>
  <si>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</si>
  <si>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</si>
  <si>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</si>
  <si>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</si>
  <si>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</si>
  <si>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</si>
  <si>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</si>
  <si>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</si>
  <si>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</si>
  <si>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</si>
  <si>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</si>
  <si>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</si>
  <si>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</si>
  <si>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</si>
  <si>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</si>
  <si>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</si>
  <si>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</si>
  <si>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</si>
  <si>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</si>
  <si>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</si>
  <si>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</si>
  <si>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</si>
  <si>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</si>
  <si>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</si>
  <si>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</si>
  <si>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</si>
  <si>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</si>
  <si>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</si>
  <si>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</si>
  <si>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</si>
  <si>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</si>
  <si>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</si>
  <si>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</si>
  <si>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</si>
  <si>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</si>
  <si>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</si>
  <si>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</si>
  <si>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</si>
  <si>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</si>
  <si>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</si>
  <si>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</si>
  <si>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</si>
  <si>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</si>
  <si>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</si>
  <si>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</si>
  <si>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</si>
  <si>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</si>
  <si>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</si>
  <si>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</si>
  <si>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</si>
  <si>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</si>
  <si>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</si>
  <si>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</si>
  <si>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</si>
  <si>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</si>
  <si>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</si>
  <si>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</si>
  <si>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</si>
  <si>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</si>
  <si>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</si>
  <si>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</si>
  <si>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</si>
  <si>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</si>
  <si>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</si>
  <si>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</si>
  <si>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</si>
  <si>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</si>
  <si>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</si>
  <si>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</si>
  <si>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</si>
  <si>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</si>
  <si>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</si>
  <si>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</si>
  <si>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</si>
  <si>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</si>
  <si>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</si>
  <si>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</si>
  <si>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</si>
  <si>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</si>
  <si>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</si>
  <si>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</si>
  <si>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</si>
  <si>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</si>
  <si>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</si>
  <si>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</si>
  <si>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</si>
  <si>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</si>
  <si>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</si>
  <si>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</si>
  <si>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</si>
  <si>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</si>
  <si>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</si>
  <si>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</si>
  <si>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</si>
  <si>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</si>
  <si>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</si>
  <si>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</si>
  <si>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</si>
  <si>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</si>
  <si>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</si>
  <si>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</si>
  <si>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</si>
  <si>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</si>
  <si>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</si>
  <si>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</si>
  <si>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</si>
  <si>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</si>
  <si>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</si>
  <si>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</si>
  <si>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</si>
  <si>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</si>
  <si>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</si>
  <si>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</si>
  <si>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</si>
  <si>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</si>
  <si>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</si>
  <si>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</si>
  <si>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</si>
  <si>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</si>
  <si>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</si>
  <si>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</si>
  <si>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</si>
  <si>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</si>
  <si>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</si>
  <si>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</si>
  <si>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</si>
  <si>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</si>
  <si>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</si>
  <si>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</si>
  <si>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</si>
  <si>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</si>
  <si>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</si>
  <si>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</si>
  <si>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</si>
  <si>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</si>
  <si>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</si>
  <si>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</si>
  <si>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</si>
  <si>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</si>
  <si>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</si>
  <si>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</si>
  <si>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</si>
  <si>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</si>
  <si>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</si>
  <si>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</si>
  <si>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</si>
  <si>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</si>
  <si>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</si>
  <si>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</si>
  <si>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</si>
  <si>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</si>
  <si>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</si>
  <si>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</si>
  <si>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</si>
  <si>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</si>
  <si>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</si>
  <si>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</si>
  <si>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</si>
  <si>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</si>
  <si>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</si>
  <si>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</si>
  <si>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</si>
  <si>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</si>
  <si>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</si>
  <si>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</si>
  <si>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</si>
  <si>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</si>
  <si>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</si>
  <si>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</si>
  <si>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</si>
  <si>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</si>
  <si>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</si>
  <si>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</si>
  <si>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</si>
  <si>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</si>
  <si>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</si>
  <si>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</si>
  <si>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</si>
  <si>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</si>
  <si>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</si>
  <si>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</si>
  <si>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</si>
  <si>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</si>
  <si>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</si>
  <si>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</si>
  <si>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</si>
  <si>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</si>
  <si>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</si>
  <si>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</si>
  <si>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</si>
  <si>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</si>
  <si>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</si>
  <si>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</si>
  <si>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</si>
  <si>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</si>
  <si>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</si>
  <si>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</si>
  <si>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</si>
  <si>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</si>
  <si>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</si>
  <si>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</si>
  <si>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</si>
  <si>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</si>
  <si>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</si>
  <si>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</si>
  <si>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</si>
  <si>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</si>
  <si>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</si>
  <si>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</si>
  <si>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</si>
  <si>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</si>
  <si>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</si>
  <si>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</si>
  <si>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</si>
  <si>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</si>
  <si>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</si>
  <si>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</si>
  <si>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</si>
  <si>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</si>
  <si>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</si>
  <si>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</si>
  <si>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</si>
  <si>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</si>
  <si>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</si>
  <si>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</si>
  <si>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</si>
  <si>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</si>
  <si>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</si>
  <si>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</si>
  <si>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</si>
  <si>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</si>
  <si>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</si>
  <si>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</si>
  <si>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</si>
  <si>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</si>
  <si>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</si>
  <si>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</si>
  <si>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</si>
  <si>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</si>
  <si>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</si>
  <si>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</si>
  <si>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</si>
  <si>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</si>
  <si>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</si>
  <si>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</si>
  <si>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</si>
  <si>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</si>
  <si>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</si>
  <si>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</si>
  <si>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</si>
  <si>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</si>
  <si>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</si>
  <si>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</si>
  <si>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</si>
  <si>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</si>
  <si>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</si>
  <si>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</si>
  <si>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</si>
  <si>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</si>
  <si>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</si>
  <si>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</si>
  <si>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</si>
  <si>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</si>
  <si>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</si>
  <si>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</si>
  <si>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</si>
  <si>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</si>
  <si>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</si>
  <si>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</si>
  <si>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</si>
  <si>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</si>
  <si>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</si>
  <si>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</si>
  <si>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</si>
  <si>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</si>
  <si>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</si>
  <si>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</si>
  <si>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</si>
  <si>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</si>
  <si>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</si>
  <si>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</si>
  <si>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</si>
  <si>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</si>
  <si>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</si>
  <si>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</si>
  <si>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</si>
  <si>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</si>
  <si>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</si>
  <si>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</si>
  <si>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</si>
  <si>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</si>
  <si>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</si>
  <si>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</si>
  <si>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</si>
  <si>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</si>
  <si>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</si>
  <si>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</si>
  <si>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</si>
  <si>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</si>
  <si>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</si>
  <si>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</si>
  <si>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</si>
  <si>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</si>
  <si>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</si>
  <si>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</si>
  <si>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</si>
  <si>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</si>
  <si>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</si>
  <si>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</si>
  <si>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</si>
  <si>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</si>
  <si>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</si>
  <si>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</si>
  <si>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</si>
  <si>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</si>
  <si>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</si>
  <si>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</si>
  <si>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</si>
  <si>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</si>
  <si>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</si>
  <si>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</si>
  <si>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</si>
  <si>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</si>
  <si>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</si>
  <si>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</si>
  <si>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</si>
  <si>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</si>
  <si>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</si>
  <si>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</si>
  <si>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</si>
  <si>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</si>
  <si>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</si>
  <si>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</si>
  <si>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</si>
  <si>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</si>
  <si>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</si>
  <si>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</si>
  <si>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</si>
  <si>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</si>
  <si>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</si>
  <si>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</si>
  <si>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</si>
  <si>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</si>
  <si>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</si>
  <si>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</si>
  <si>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</si>
  <si>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</si>
  <si>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</si>
  <si>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</si>
  <si>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</si>
  <si>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</si>
  <si>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</si>
  <si>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</si>
  <si>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</si>
  <si>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</si>
  <si>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</si>
  <si>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</si>
  <si>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</si>
  <si>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</si>
  <si>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</si>
  <si>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</si>
  <si>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</si>
  <si>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</si>
  <si>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</si>
  <si>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</si>
  <si>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</si>
  <si>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</si>
  <si>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</si>
  <si>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</si>
  <si>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</si>
  <si>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</si>
  <si>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</si>
  <si>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</si>
  <si>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</si>
  <si>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</si>
  <si>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</si>
  <si>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</si>
  <si>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</si>
  <si>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</si>
  <si>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</si>
  <si>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</si>
  <si>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</si>
  <si>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</si>
  <si>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</si>
  <si>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</si>
  <si>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</si>
  <si>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</si>
  <si>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</si>
  <si>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</si>
  <si>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</si>
  <si>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</si>
  <si>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</si>
  <si>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</si>
  <si>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</si>
  <si>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</si>
  <si>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</si>
  <si>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</si>
  <si>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</si>
  <si>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</si>
  <si>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</si>
  <si>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</si>
  <si>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</si>
  <si>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</si>
  <si>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</si>
  <si>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</si>
  <si>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</si>
  <si>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</si>
  <si>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</si>
  <si>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</si>
  <si>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</si>
  <si>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</si>
  <si>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</si>
  <si>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</si>
  <si>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</si>
  <si>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</si>
  <si>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</si>
  <si>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</si>
  <si>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</si>
  <si>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</si>
  <si>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</si>
  <si>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</si>
  <si>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</si>
  <si>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</si>
  <si>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</si>
  <si>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</si>
  <si>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</si>
  <si>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</si>
  <si>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</si>
  <si>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</si>
  <si>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</si>
  <si>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</si>
  <si>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</si>
  <si>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</si>
  <si>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</si>
  <si>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</si>
  <si>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</si>
  <si>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</si>
  <si>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</si>
  <si>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</si>
  <si>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</si>
  <si>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</si>
  <si>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</si>
  <si>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</si>
  <si>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</si>
  <si>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</si>
  <si>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</si>
  <si>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</si>
  <si>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</si>
  <si>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</si>
  <si>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</si>
  <si>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</si>
  <si>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</si>
  <si>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</si>
  <si>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</si>
  <si>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</si>
  <si>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</si>
  <si>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</si>
  <si>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</si>
  <si>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</si>
  <si>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</si>
  <si>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</si>
  <si>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</si>
  <si>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</si>
  <si>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</si>
  <si>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</si>
  <si>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</si>
  <si>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</si>
  <si>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</si>
  <si>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</si>
  <si>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</si>
  <si>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</si>
  <si>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</si>
  <si>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</si>
  <si>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</si>
  <si>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</si>
  <si>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</si>
  <si>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</si>
  <si>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</si>
  <si>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</si>
  <si>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</si>
  <si>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</si>
  <si>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</si>
  <si>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</si>
  <si>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</si>
  <si>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</si>
  <si>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</si>
  <si>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</si>
  <si>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</si>
  <si>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</si>
  <si>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</si>
  <si>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</si>
  <si>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</si>
  <si>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</si>
  <si>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</si>
  <si>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</si>
  <si>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</si>
  <si>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</si>
  <si>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</si>
  <si>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</si>
  <si>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</si>
  <si>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</si>
  <si>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</si>
  <si>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</si>
  <si>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</si>
  <si>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</si>
  <si>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</si>
  <si>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</si>
  <si>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</si>
  <si>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</si>
  <si>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</si>
  <si>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</si>
  <si>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</si>
  <si>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</si>
  <si>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</si>
  <si>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</si>
  <si>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</si>
  <si>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</si>
  <si>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</si>
  <si>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</si>
  <si>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</si>
  <si>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</si>
  <si>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</si>
  <si>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</si>
  <si>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</si>
  <si>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</si>
  <si>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</si>
  <si>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</si>
  <si>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</si>
  <si>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</si>
  <si>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</si>
  <si>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</si>
  <si>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</si>
  <si>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</si>
  <si>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</si>
  <si>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</si>
  <si>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</si>
  <si>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</si>
  <si>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</si>
  <si>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</si>
  <si>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</si>
  <si>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</si>
  <si>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</si>
  <si>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</si>
  <si>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</si>
  <si>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</si>
  <si>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</si>
  <si>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</si>
  <si>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</si>
  <si>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</si>
  <si>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</si>
  <si>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</si>
  <si>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</si>
  <si>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</si>
  <si>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</si>
  <si>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</si>
  <si>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</si>
  <si>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</si>
  <si>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</si>
  <si>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</si>
  <si>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</si>
  <si>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</si>
  <si>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</si>
  <si>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</si>
  <si>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</si>
  <si>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</si>
  <si>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</si>
  <si>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</si>
  <si>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</si>
  <si>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</si>
  <si>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</si>
  <si>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</si>
  <si>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</si>
  <si>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</si>
  <si>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</si>
  <si>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</si>
  <si>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</si>
  <si>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</si>
  <si>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</si>
  <si>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</si>
  <si>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</si>
  <si>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</si>
  <si>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</si>
  <si>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</si>
  <si>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</si>
  <si>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</si>
  <si>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</si>
  <si>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</si>
  <si>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</si>
  <si>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</si>
  <si>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</si>
  <si>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</si>
  <si>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</si>
  <si>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</si>
  <si>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</si>
  <si>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</si>
  <si>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</si>
  <si>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</si>
  <si>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</si>
  <si>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</si>
  <si>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</si>
  <si>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</si>
  <si>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</si>
  <si>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</si>
  <si>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</si>
  <si>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</si>
  <si>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</si>
  <si>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</si>
  <si>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</si>
  <si>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</si>
  <si>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</si>
  <si>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</si>
  <si>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</si>
  <si>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</si>
  <si>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</si>
  <si>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</si>
  <si>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</si>
  <si>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</si>
  <si>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</si>
  <si>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</si>
  <si>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</si>
  <si>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</si>
  <si>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</si>
  <si>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</si>
  <si>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</si>
  <si>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</si>
  <si>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</si>
  <si>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</si>
  <si>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</si>
  <si>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</si>
  <si>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</si>
  <si>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</si>
  <si>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</si>
  <si>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</si>
  <si>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</si>
  <si>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</si>
  <si>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</si>
  <si>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</si>
  <si>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</si>
  <si>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</si>
  <si>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</si>
  <si>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</si>
  <si>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</si>
  <si>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</si>
  <si>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</si>
  <si>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</si>
  <si>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</si>
  <si>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</si>
  <si>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</si>
  <si>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</si>
  <si>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</si>
  <si>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</si>
  <si>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</si>
  <si>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</si>
  <si>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</si>
  <si>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</si>
  <si>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</si>
  <si>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</si>
  <si>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</si>
  <si>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</si>
  <si>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</si>
  <si>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</si>
  <si>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</si>
  <si>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</si>
  <si>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</si>
  <si>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</si>
  <si>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</si>
  <si>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</si>
  <si>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</si>
  <si>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</si>
  <si>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</si>
  <si>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</si>
  <si>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</si>
  <si>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</si>
  <si>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</si>
  <si>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</si>
  <si>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</si>
  <si>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</si>
  <si>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</si>
  <si>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</si>
  <si>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</si>
  <si>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</si>
  <si>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</si>
  <si>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</si>
  <si>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</si>
  <si>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</si>
  <si>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</si>
  <si>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</si>
  <si>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</si>
  <si>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</si>
  <si>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</si>
  <si>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</si>
  <si>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</si>
  <si>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</si>
  <si>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</si>
  <si>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</si>
  <si>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</si>
  <si>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</si>
  <si>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</si>
  <si>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</si>
  <si>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</si>
  <si>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</si>
  <si>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</si>
  <si>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</si>
  <si>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</si>
  <si>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</si>
  <si>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</si>
  <si>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</si>
  <si>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</si>
  <si>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</si>
  <si>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</si>
  <si>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</si>
  <si>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</si>
  <si>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</si>
  <si>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</si>
  <si>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</si>
  <si>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</si>
  <si>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</si>
  <si>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</si>
  <si>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</si>
  <si>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</si>
  <si>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</si>
  <si>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</si>
  <si>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</si>
  <si>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</si>
  <si>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</si>
  <si>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</si>
  <si>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</si>
  <si>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</si>
  <si>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</si>
  <si>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</si>
  <si>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</si>
  <si>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</si>
  <si>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</si>
  <si>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</si>
  <si>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</si>
  <si>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</si>
  <si>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</si>
  <si>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</si>
  <si>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</si>
  <si>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</si>
  <si>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</si>
  <si>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</si>
  <si>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</si>
  <si>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</si>
  <si>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</si>
  <si>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</si>
  <si>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</si>
  <si>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</si>
  <si>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</si>
  <si>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</si>
  <si>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</si>
  <si>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</si>
  <si>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</si>
  <si>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</si>
  <si>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</si>
  <si>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</si>
  <si>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</si>
  <si>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</si>
  <si>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</si>
  <si>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</si>
  <si>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</si>
  <si>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</si>
  <si>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</si>
  <si>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</si>
  <si>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</si>
  <si>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</si>
  <si>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</si>
  <si>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</si>
  <si>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</si>
  <si>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</si>
  <si>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</si>
  <si>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</si>
  <si>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</si>
  <si>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</si>
  <si>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</si>
  <si>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</si>
  <si>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</si>
  <si>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</si>
  <si>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</si>
  <si>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</si>
  <si>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</si>
  <si>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</si>
  <si>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</si>
  <si>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</si>
  <si>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</si>
  <si>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</si>
  <si>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</si>
  <si>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</si>
  <si>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</si>
  <si>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</si>
  <si>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</si>
  <si>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</si>
  <si>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</si>
  <si>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</si>
  <si>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</si>
  <si>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</si>
  <si>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</si>
  <si>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</si>
  <si>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</si>
  <si>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</si>
  <si>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</si>
  <si>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</si>
  <si>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</si>
  <si>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</si>
  <si>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</si>
  <si>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</si>
  <si>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</si>
  <si>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</si>
  <si>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</si>
  <si>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</si>
  <si>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</si>
  <si>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</si>
  <si>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</si>
  <si>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</si>
  <si>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</si>
  <si>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</si>
  <si>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</si>
  <si>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</si>
  <si>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</si>
  <si>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</si>
  <si>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</si>
  <si>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</si>
  <si>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</si>
  <si>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</si>
  <si>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</si>
  <si>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</si>
  <si>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</si>
  <si>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</si>
  <si>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</si>
  <si>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</si>
  <si>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</si>
  <si>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</si>
  <si>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</si>
  <si>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</si>
  <si>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</si>
  <si>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</si>
  <si>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</si>
  <si>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</si>
  <si>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</si>
  <si>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</si>
  <si>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</si>
  <si>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</si>
  <si>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</si>
  <si>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</si>
  <si>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</si>
  <si>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</si>
  <si>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</si>
  <si>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</si>
  <si>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</si>
  <si>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</si>
  <si>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</si>
  <si>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</si>
  <si>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</si>
  <si>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</si>
  <si>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</si>
  <si>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</si>
  <si>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</si>
  <si>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</si>
  <si>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</si>
  <si>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</si>
  <si>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</si>
  <si>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</si>
  <si>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</si>
  <si>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</si>
  <si>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</si>
  <si>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</si>
  <si>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</si>
  <si>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</si>
  <si>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</si>
  <si>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</si>
  <si>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</si>
  <si>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</si>
  <si>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</si>
  <si>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</si>
  <si>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</si>
  <si>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</si>
  <si>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</si>
  <si>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</si>
  <si>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</si>
  <si>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</si>
  <si>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</si>
  <si>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</si>
  <si>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</si>
  <si>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</si>
  <si>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</si>
  <si>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</si>
  <si>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</si>
  <si>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</si>
  <si>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</si>
  <si>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</si>
  <si>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</si>
  <si>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</si>
  <si>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</si>
  <si>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</si>
  <si>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</si>
  <si>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</si>
  <si>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</si>
  <si>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</si>
  <si>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</si>
  <si>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</si>
  <si>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</si>
  <si>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</si>
  <si>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</si>
  <si>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</si>
  <si>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</si>
  <si>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</si>
  <si>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</si>
  <si>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</si>
  <si>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</si>
  <si>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</si>
  <si>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</si>
  <si>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</si>
  <si>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</si>
  <si>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</si>
  <si>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</si>
  <si>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</si>
  <si>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</si>
  <si>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</si>
  <si>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</si>
  <si>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</si>
  <si>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</si>
  <si>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</si>
  <si>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</si>
  <si>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</si>
  <si>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</si>
  <si>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</si>
  <si>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</si>
  <si>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</si>
  <si>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</si>
  <si>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</si>
  <si>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</si>
  <si>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</si>
  <si>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</si>
  <si>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</si>
  <si>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</si>
  <si>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</si>
  <si>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</si>
  <si>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</si>
  <si>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</si>
  <si>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</si>
  <si>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</si>
  <si>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</si>
  <si>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</si>
  <si>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</si>
  <si>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</si>
  <si>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</si>
  <si>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</si>
  <si>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</si>
  <si>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</si>
  <si>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</si>
  <si>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</si>
  <si>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</si>
  <si>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</si>
  <si>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</si>
  <si>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</si>
  <si>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</si>
  <si>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</si>
  <si>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</si>
  <si>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</si>
  <si>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</si>
  <si>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</si>
  <si>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</si>
  <si>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</si>
  <si>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</si>
  <si>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</si>
  <si>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</si>
  <si>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</si>
  <si>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</si>
  <si>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</si>
  <si>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</si>
  <si>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</si>
  <si>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</si>
  <si>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</si>
  <si>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</si>
  <si>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</si>
  <si>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</si>
  <si>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</si>
  <si>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</si>
  <si>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</si>
  <si>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</si>
  <si>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</si>
  <si>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</si>
  <si>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</si>
  <si>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</si>
  <si>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</si>
  <si>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</si>
  <si>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</si>
  <si>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</si>
  <si>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</si>
  <si>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</si>
  <si>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</si>
  <si>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</si>
  <si>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</si>
  <si>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</si>
  <si>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</si>
  <si>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</si>
  <si>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</si>
  <si>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</si>
  <si>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</si>
  <si>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</si>
  <si>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</si>
  <si>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</si>
  <si>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</si>
  <si>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</si>
  <si>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</si>
  <si>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</si>
  <si>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</si>
  <si>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</si>
  <si>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</si>
  <si>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</si>
  <si>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</si>
  <si>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</si>
  <si>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</si>
  <si>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</si>
  <si>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</si>
  <si>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</si>
  <si>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</si>
  <si>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</si>
  <si>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</si>
  <si>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</si>
  <si>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</si>
  <si>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</si>
  <si>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</si>
  <si>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</si>
  <si>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</si>
  <si>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</si>
  <si>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</si>
  <si>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</si>
  <si>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</si>
  <si>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</si>
  <si>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</si>
  <si>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</si>
  <si>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</si>
  <si>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</si>
  <si>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</si>
  <si>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</si>
  <si>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</si>
  <si>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</si>
  <si>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</si>
  <si>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</si>
  <si>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</si>
  <si>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</si>
  <si>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</si>
  <si>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</si>
  <si>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</si>
  <si>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</si>
  <si>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</si>
  <si>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</si>
  <si>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</si>
  <si>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</si>
  <si>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</si>
  <si>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</si>
  <si>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</si>
  <si>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</si>
  <si>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</si>
  <si>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</si>
  <si>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</si>
  <si>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</si>
  <si>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</si>
  <si>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</si>
  <si>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</si>
  <si>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</si>
  <si>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</si>
  <si>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</si>
  <si>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</si>
  <si>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</si>
  <si>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</si>
  <si>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</si>
  <si>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</si>
  <si>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</si>
  <si>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</si>
  <si>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</si>
  <si>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</si>
  <si>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</si>
  <si>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</si>
  <si>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</si>
  <si>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</si>
  <si>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</si>
  <si>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</si>
  <si>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</si>
  <si>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</si>
  <si>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</si>
  <si>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</si>
  <si>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</si>
  <si>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</si>
  <si>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</si>
  <si>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</si>
  <si>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</si>
  <si>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</si>
  <si>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</si>
  <si>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</si>
  <si>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</si>
  <si>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</si>
  <si>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</si>
  <si>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</si>
  <si>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</si>
  <si>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</si>
  <si>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</si>
  <si>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</si>
  <si>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</si>
  <si>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</si>
  <si>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</si>
  <si>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</si>
  <si>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</si>
  <si>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</si>
  <si>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</si>
  <si>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</si>
  <si>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</si>
  <si>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</si>
  <si>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</si>
  <si>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</si>
  <si>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</si>
  <si>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</si>
  <si>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</si>
  <si>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</si>
  <si>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</si>
  <si>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</si>
  <si>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</si>
  <si>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</si>
  <si>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</si>
  <si>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</si>
  <si>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</si>
  <si>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</si>
  <si>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</si>
  <si>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</si>
  <si>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</si>
  <si>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</si>
  <si>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</si>
  <si>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</si>
  <si>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</si>
  <si>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</si>
  <si>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</si>
  <si>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</si>
  <si>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</si>
  <si>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</si>
  <si>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</si>
  <si>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</si>
  <si>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</si>
  <si>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</si>
  <si>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</si>
  <si>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</si>
  <si>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</si>
  <si>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</si>
  <si>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</si>
  <si>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</si>
  <si>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</si>
  <si>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</si>
  <si>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</si>
  <si>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</si>
  <si>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</si>
  <si>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</si>
  <si>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</si>
  <si>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</si>
  <si>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</si>
  <si>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</si>
  <si>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</si>
  <si>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</si>
  <si>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</si>
  <si>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</si>
  <si>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</si>
  <si>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</si>
  <si>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</si>
  <si>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</si>
  <si>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</si>
  <si>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</si>
  <si>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</si>
  <si>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</si>
  <si>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</si>
  <si>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</si>
  <si>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</si>
  <si>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</si>
  <si>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</si>
  <si>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</si>
  <si>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</si>
  <si>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</si>
  <si>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</si>
  <si>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</si>
  <si>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</si>
  <si>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</si>
  <si>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</si>
  <si>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</si>
  <si>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</si>
  <si>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</si>
  <si>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</si>
  <si>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</si>
  <si>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</si>
  <si>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</si>
  <si>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</si>
  <si>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</si>
  <si>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</si>
  <si>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</si>
  <si>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</si>
  <si>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</si>
  <si>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</si>
  <si>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</si>
  <si>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</si>
  <si>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</si>
  <si>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</si>
  <si>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</si>
  <si>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</si>
  <si>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</si>
  <si>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</si>
  <si>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</si>
  <si>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</si>
  <si>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</si>
  <si>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</si>
  <si>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</si>
  <si>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</si>
  <si>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</si>
  <si>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</si>
  <si>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</si>
  <si>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</si>
  <si>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</si>
  <si>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</si>
  <si>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</si>
  <si>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</si>
  <si>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</si>
  <si>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</si>
  <si>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</si>
  <si>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</si>
  <si>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</si>
  <si>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</si>
  <si>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</si>
  <si>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</si>
  <si>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</si>
  <si>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</si>
  <si>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</si>
  <si>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</si>
  <si>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</si>
  <si>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</si>
  <si>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</si>
  <si>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</si>
  <si>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</si>
  <si>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</si>
  <si>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</si>
  <si>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</si>
  <si>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</si>
  <si>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</si>
  <si>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</si>
  <si>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</si>
  <si>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</si>
  <si>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</si>
  <si>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</si>
  <si>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</si>
  <si>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</si>
  <si>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</si>
  <si>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</si>
  <si>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</si>
  <si>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</si>
  <si>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</si>
  <si>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</si>
  <si>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</si>
  <si>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</si>
  <si>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</si>
  <si>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</si>
  <si>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</si>
  <si>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</si>
  <si>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</si>
  <si>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</si>
  <si>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</si>
  <si>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</si>
  <si>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</si>
  <si>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</si>
  <si>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</si>
  <si>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</si>
  <si>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</si>
  <si>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</si>
  <si>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</si>
  <si>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</si>
  <si>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</si>
  <si>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</si>
  <si>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</si>
  <si>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</si>
  <si>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</si>
  <si>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</si>
  <si>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</si>
  <si>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</si>
  <si>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</si>
  <si>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</si>
  <si>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</si>
  <si>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</si>
  <si>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</si>
  <si>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</si>
  <si>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</si>
  <si>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</si>
  <si>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</si>
  <si>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</si>
  <si>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</si>
  <si>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</si>
  <si>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</si>
  <si>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</si>
  <si>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</si>
  <si>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</si>
  <si>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</si>
  <si>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</si>
  <si>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</si>
  <si>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</si>
  <si>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</si>
  <si>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</si>
  <si>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</si>
  <si>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</si>
  <si>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</si>
  <si>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</si>
  <si>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</si>
  <si>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</si>
  <si>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</si>
  <si>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</si>
  <si>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</si>
  <si>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</si>
  <si>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</si>
  <si>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</si>
  <si>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</si>
  <si>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</si>
  <si>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</si>
  <si>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</si>
  <si>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</si>
  <si>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</si>
  <si>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</si>
  <si>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</si>
  <si>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</si>
  <si>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</si>
  <si>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</si>
  <si>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</si>
  <si>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</si>
  <si>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</si>
  <si>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</si>
  <si>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</si>
  <si>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</si>
  <si>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</si>
  <si>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</si>
  <si>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</si>
  <si>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</si>
  <si>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</si>
  <si>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</si>
  <si>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</si>
  <si>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</si>
  <si>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</si>
  <si>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</si>
  <si>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</si>
  <si>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</si>
  <si>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</si>
  <si>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</si>
  <si>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</si>
  <si>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</si>
  <si>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</si>
  <si>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</si>
  <si>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</si>
  <si>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</si>
  <si>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</si>
  <si>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</si>
  <si>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</si>
  <si>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</si>
  <si>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</si>
  <si>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</si>
  <si>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</si>
  <si>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</si>
  <si>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</si>
  <si>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</si>
  <si>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</si>
  <si>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</si>
  <si>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</si>
  <si>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</si>
  <si>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</si>
  <si>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</si>
  <si>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</si>
  <si>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</si>
  <si>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</si>
  <si>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</si>
  <si>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</si>
  <si>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</si>
  <si>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</si>
  <si>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</si>
  <si>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</si>
  <si>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</si>
  <si>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</si>
  <si>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</si>
  <si>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</si>
  <si>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</si>
  <si>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</si>
  <si>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</si>
  <si>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</si>
  <si>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</si>
  <si>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</si>
  <si>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</si>
  <si>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</si>
  <si>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</si>
  <si>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</si>
  <si>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</si>
  <si>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</si>
  <si>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</si>
  <si>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</si>
  <si>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</si>
  <si>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</si>
  <si>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</si>
  <si>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</si>
  <si>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</si>
  <si>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</si>
  <si>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</si>
  <si>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</si>
  <si>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</si>
  <si>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</si>
  <si>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</si>
  <si>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</si>
  <si>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</si>
  <si>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</si>
  <si>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</si>
  <si>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</si>
  <si>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</si>
  <si>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</si>
  <si>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</si>
  <si>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</si>
  <si>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</si>
  <si>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</si>
  <si>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</si>
  <si>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</si>
  <si>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</si>
  <si>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</si>
  <si>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</si>
  <si>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</si>
  <si>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</si>
  <si>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</si>
  <si>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</si>
  <si>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</si>
  <si>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</si>
  <si>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</si>
  <si>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</si>
  <si>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</si>
  <si>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</si>
  <si>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</si>
  <si>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</si>
  <si>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</si>
  <si>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</si>
  <si>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</si>
  <si>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</si>
  <si>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</si>
  <si>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</si>
  <si>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</si>
  <si>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</si>
  <si>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</si>
  <si>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</si>
  <si>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</si>
  <si>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</si>
  <si>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</si>
  <si>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</si>
  <si>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</si>
  <si>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</si>
  <si>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</si>
  <si>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</si>
  <si>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</si>
  <si>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</si>
  <si>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</si>
  <si>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</si>
  <si>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</si>
  <si>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</si>
  <si>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</si>
  <si>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</si>
  <si>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</si>
  <si>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</si>
  <si>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</si>
  <si>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</si>
  <si>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</si>
  <si>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</si>
  <si>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</si>
  <si>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</si>
  <si>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</si>
  <si>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</si>
  <si>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</si>
  <si>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</si>
  <si>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</si>
  <si>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</si>
  <si>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</si>
  <si>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</si>
  <si>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</si>
  <si>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</si>
  <si>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</si>
  <si>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</si>
  <si>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</si>
  <si>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</si>
  <si>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</si>
  <si>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</si>
  <si>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</si>
  <si>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</si>
  <si>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</si>
  <si>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</si>
  <si>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</si>
  <si>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</si>
  <si>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</si>
  <si>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</si>
  <si>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</si>
  <si>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</si>
  <si>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</si>
  <si>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</si>
  <si>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</si>
  <si>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</si>
  <si>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</si>
  <si>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</si>
  <si>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</si>
  <si>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</si>
  <si>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</si>
  <si>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</si>
  <si>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</si>
  <si>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</si>
  <si>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</si>
  <si>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</si>
  <si>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</si>
  <si>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</si>
  <si>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</si>
  <si>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</si>
  <si>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</si>
  <si>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</si>
  <si>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</si>
  <si>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</si>
  <si>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</si>
  <si>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</si>
  <si>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</si>
  <si>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</si>
  <si>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</si>
  <si>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</si>
  <si>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</si>
  <si>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</si>
  <si>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</si>
  <si>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</si>
  <si>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</si>
  <si>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</si>
  <si>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</si>
  <si>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</si>
  <si>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</si>
  <si>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</si>
  <si>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</si>
  <si>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</si>
  <si>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</si>
  <si>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</si>
  <si>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</si>
  <si>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</si>
  <si>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</si>
  <si>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</si>
  <si>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</si>
  <si>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</si>
  <si>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</si>
  <si>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</si>
  <si>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</si>
  <si>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</si>
  <si>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</si>
  <si>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</si>
  <si>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</si>
  <si>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</si>
  <si>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</si>
  <si>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</si>
  <si>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</si>
  <si>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</si>
  <si>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</si>
  <si>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</si>
  <si>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</si>
  <si>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</si>
  <si>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</si>
  <si>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</si>
  <si>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</si>
  <si>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</si>
  <si>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</si>
  <si>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</si>
  <si>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</si>
  <si>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</si>
  <si>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</si>
  <si>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</si>
  <si>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</si>
  <si>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</si>
  <si>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</si>
  <si>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</si>
  <si>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</si>
  <si>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</si>
  <si>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</si>
  <si>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</si>
  <si>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</si>
  <si>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</si>
  <si>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</si>
  <si>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</si>
  <si>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</si>
  <si>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</si>
  <si>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</si>
  <si>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</si>
  <si>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</si>
  <si>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</si>
  <si>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</si>
  <si>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</si>
  <si>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</si>
  <si>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</si>
  <si>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</si>
  <si>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</si>
  <si>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</si>
  <si>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</si>
  <si>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</si>
  <si>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</si>
  <si>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</si>
  <si>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</si>
  <si>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</si>
  <si>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</si>
  <si>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</si>
  <si>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</si>
  <si>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</si>
  <si>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</si>
  <si>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</si>
  <si>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</si>
  <si>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</si>
  <si>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</si>
  <si>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</si>
  <si>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</si>
  <si>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</si>
  <si>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</si>
  <si>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</si>
  <si>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</si>
  <si>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</si>
  <si>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</si>
  <si>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</si>
  <si>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</si>
  <si>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</si>
  <si>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</si>
  <si>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</si>
  <si>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</si>
  <si>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</si>
  <si>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</si>
  <si>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</si>
  <si>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</si>
  <si>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</si>
  <si>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</si>
  <si>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</si>
  <si>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</si>
  <si>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</si>
  <si>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</si>
  <si>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</si>
  <si>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</si>
  <si>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</si>
  <si>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</si>
  <si>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</si>
  <si>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</si>
  <si>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</si>
  <si>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</si>
  <si>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</si>
  <si>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</si>
  <si>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</si>
  <si>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</si>
  <si>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</si>
  <si>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</si>
  <si>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</si>
  <si>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</si>
  <si>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</si>
  <si>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</si>
  <si>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</si>
  <si>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</si>
  <si>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</si>
  <si>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</si>
  <si>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</si>
  <si>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</si>
  <si>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</si>
  <si>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</si>
  <si>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</si>
  <si>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</si>
  <si>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</si>
  <si>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</si>
  <si>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</si>
  <si>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</si>
  <si>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</si>
  <si>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</si>
  <si>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</si>
  <si>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</si>
  <si>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</si>
  <si>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</si>
  <si>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</si>
  <si>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</si>
  <si>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</si>
  <si>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</si>
  <si>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</si>
  <si>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</si>
  <si>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</si>
  <si>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</si>
  <si>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</si>
  <si>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</si>
  <si>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</si>
  <si>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</si>
  <si>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</si>
  <si>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</si>
  <si>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</si>
  <si>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</si>
  <si>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</si>
  <si>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</si>
  <si>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</si>
  <si>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</si>
  <si>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</si>
  <si>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</si>
  <si>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</si>
  <si>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</si>
  <si>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</si>
  <si>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</si>
  <si>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</si>
  <si>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</si>
  <si>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</si>
  <si>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</si>
  <si>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</si>
  <si>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</si>
  <si>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</si>
  <si>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</si>
  <si>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</si>
  <si>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</si>
  <si>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</si>
  <si>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</si>
  <si>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</si>
  <si>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</si>
  <si>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</si>
  <si>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</si>
  <si>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</si>
  <si>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</si>
  <si>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</si>
  <si>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</si>
  <si>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</si>
  <si>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</si>
  <si>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</si>
  <si>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</si>
  <si>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</si>
  <si>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</si>
  <si>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</si>
  <si>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</si>
  <si>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</si>
  <si>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</si>
  <si>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</si>
  <si>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</si>
  <si>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</si>
  <si>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</si>
  <si>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</si>
  <si>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</si>
  <si>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</si>
  <si>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</si>
  <si>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</si>
  <si>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</si>
  <si>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</si>
  <si>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</si>
  <si>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</si>
  <si>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</si>
  <si>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</si>
  <si>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</si>
  <si>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</si>
  <si>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</si>
  <si>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</si>
  <si>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</si>
  <si>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</si>
  <si>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</si>
  <si>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</si>
  <si>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</si>
  <si>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</si>
  <si>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</si>
  <si>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</si>
  <si>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</si>
  <si>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</si>
  <si>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</si>
  <si>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</si>
  <si>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</si>
  <si>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</si>
  <si>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</si>
  <si>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</si>
  <si>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</si>
  <si>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</si>
  <si>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</si>
  <si>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</si>
  <si>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</si>
  <si>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</si>
  <si>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</si>
  <si>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</si>
  <si>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</si>
  <si>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</si>
  <si>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</si>
  <si>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</si>
  <si>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</si>
  <si>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</si>
  <si>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</si>
  <si>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</si>
  <si>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</si>
  <si>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</si>
  <si>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</si>
  <si>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</si>
  <si>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</si>
  <si>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</si>
  <si>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</si>
  <si>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</si>
  <si>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</si>
  <si>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</si>
  <si>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</si>
  <si>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</si>
  <si>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</si>
  <si>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</si>
  <si>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</si>
  <si>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</si>
  <si>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</si>
  <si>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</si>
  <si>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</si>
  <si>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</si>
  <si>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</si>
  <si>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</si>
  <si>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</si>
  <si>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</si>
  <si>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</si>
  <si>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</si>
  <si>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</si>
  <si>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</si>
  <si>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</si>
  <si>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</si>
  <si>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</si>
  <si>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</si>
  <si>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</si>
  <si>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</si>
  <si>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</si>
  <si>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</si>
  <si>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</si>
  <si>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</si>
  <si>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</si>
  <si>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</si>
  <si>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</si>
  <si>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</si>
  <si>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</si>
  <si>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</si>
  <si>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</si>
  <si>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</si>
  <si>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</si>
  <si>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</si>
  <si>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</si>
  <si>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</si>
  <si>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</si>
  <si>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</si>
  <si>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</si>
  <si>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</si>
  <si>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</si>
  <si>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</si>
  <si>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</si>
  <si>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</si>
  <si>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</si>
  <si>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</si>
  <si>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</si>
  <si>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</si>
  <si>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</si>
  <si>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</si>
  <si>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</si>
  <si>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</si>
  <si>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</si>
  <si>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</si>
  <si>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</si>
  <si>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</si>
  <si>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</si>
  <si>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</si>
  <si>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</si>
  <si>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</si>
  <si>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</si>
  <si>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</si>
  <si>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</si>
  <si>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</si>
  <si>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</si>
  <si>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</si>
  <si>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</si>
  <si>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</si>
  <si>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</si>
  <si>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</si>
  <si>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</si>
  <si>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</si>
  <si>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</si>
  <si>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</si>
  <si>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</si>
  <si>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</si>
  <si>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</si>
  <si>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</si>
  <si>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</si>
  <si>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</si>
  <si>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</si>
  <si>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</si>
  <si>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</si>
  <si>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</si>
  <si>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</si>
  <si>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</si>
  <si>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</si>
  <si>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</si>
  <si>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</si>
  <si>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</si>
  <si>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</si>
  <si>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</si>
  <si>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</si>
  <si>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</si>
  <si>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</si>
  <si>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</si>
  <si>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</si>
  <si>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</si>
  <si>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</si>
  <si>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</si>
  <si>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</si>
  <si>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</si>
  <si>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</si>
  <si>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</si>
  <si>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</si>
  <si>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</si>
  <si>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</si>
  <si>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</si>
  <si>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</si>
  <si>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</si>
  <si>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</si>
  <si>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</si>
  <si>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</si>
  <si>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</si>
  <si>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</si>
  <si>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</si>
  <si>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</si>
  <si>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</si>
  <si>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</si>
  <si>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</si>
  <si>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</si>
  <si>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</si>
  <si>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</si>
  <si>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</si>
  <si>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</si>
  <si>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</si>
  <si>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</si>
  <si>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</si>
  <si>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</si>
  <si>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</si>
  <si>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</si>
  <si>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</si>
  <si>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</si>
  <si>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</si>
  <si>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</si>
  <si>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</si>
  <si>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</si>
  <si>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</si>
  <si>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</si>
  <si>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</si>
  <si>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</si>
  <si>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</si>
  <si>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</si>
  <si>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</si>
  <si>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</si>
  <si>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</si>
  <si>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</si>
  <si>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</si>
  <si>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</si>
  <si>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</si>
  <si>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</si>
  <si>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</si>
  <si>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</si>
  <si>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</si>
  <si>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</si>
  <si>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</si>
  <si>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</si>
  <si>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</si>
  <si>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</si>
  <si>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</si>
  <si>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</si>
  <si>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</si>
  <si>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</si>
  <si>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</si>
  <si>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</si>
  <si>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</si>
  <si>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</si>
  <si>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</si>
  <si>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</si>
  <si>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</si>
  <si>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</si>
  <si>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</si>
  <si>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</si>
  <si>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</si>
  <si>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</si>
  <si>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</si>
  <si>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</si>
  <si>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</si>
  <si>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</si>
  <si>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</si>
  <si>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</si>
  <si>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</si>
  <si>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</si>
  <si>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</si>
  <si>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</si>
  <si>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</si>
  <si>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</si>
  <si>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</si>
  <si>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</si>
  <si>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</si>
  <si>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</si>
  <si>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</si>
  <si>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</si>
  <si>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</si>
  <si>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</si>
  <si>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</si>
  <si>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</si>
  <si>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</si>
  <si>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</si>
  <si>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</si>
  <si>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</si>
  <si>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</si>
  <si>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</si>
  <si>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</si>
  <si>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</si>
  <si>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</si>
  <si>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</si>
  <si>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</si>
  <si>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</si>
  <si>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</si>
  <si>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</si>
  <si>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</si>
  <si>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</si>
  <si>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</si>
  <si>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</si>
  <si>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</si>
  <si>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</si>
  <si>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</si>
  <si>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</si>
  <si>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</si>
  <si>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</si>
  <si>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</si>
  <si>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</si>
  <si>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</si>
  <si>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</si>
  <si>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</si>
  <si>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</si>
  <si>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</si>
  <si>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</si>
  <si>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</si>
  <si>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</si>
  <si>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</si>
  <si>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</si>
  <si>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</si>
  <si>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</si>
  <si>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</si>
  <si>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</si>
  <si>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</si>
  <si>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</si>
  <si>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</si>
  <si>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</si>
  <si>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</si>
  <si>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</si>
  <si>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</si>
  <si>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</si>
  <si>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</si>
  <si>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</si>
  <si>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</si>
  <si>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</si>
  <si>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</si>
  <si>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</si>
  <si>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</si>
  <si>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</si>
  <si>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</si>
  <si>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</si>
  <si>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</si>
  <si>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</si>
  <si>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</si>
  <si>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</si>
  <si>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</si>
  <si>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</si>
  <si>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</si>
  <si>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</si>
  <si>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</si>
  <si>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</si>
  <si>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</si>
  <si>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</si>
  <si>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</si>
  <si>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</si>
  <si>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</si>
  <si>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</si>
  <si>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</si>
  <si>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</si>
  <si>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</si>
  <si>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</si>
  <si>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</si>
  <si>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</si>
  <si>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</si>
  <si>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</si>
  <si>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</si>
  <si>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</si>
  <si>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</si>
  <si>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</si>
  <si>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</si>
  <si>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</si>
  <si>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</si>
  <si>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</si>
  <si>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</si>
  <si>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</si>
  <si>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</si>
  <si>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</si>
  <si>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</si>
  <si>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</si>
  <si>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</si>
  <si>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</si>
  <si>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</si>
  <si>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</si>
  <si>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</si>
  <si>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</si>
  <si>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</si>
  <si>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</si>
  <si>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</si>
  <si>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</si>
  <si>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</si>
  <si>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</si>
  <si>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</si>
  <si>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</si>
  <si>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</si>
  <si>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</si>
  <si>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</si>
  <si>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</si>
  <si>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</si>
  <si>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</si>
  <si>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</si>
  <si>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</si>
  <si>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</si>
  <si>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</si>
  <si>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</si>
  <si>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</si>
  <si>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</si>
  <si>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</si>
  <si>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</si>
  <si>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</si>
  <si>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</si>
  <si>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</si>
  <si>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</si>
  <si>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</si>
  <si>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</si>
  <si>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</si>
  <si>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</si>
  <si>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</si>
  <si>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</si>
  <si>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</si>
  <si>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</si>
  <si>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</si>
  <si>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</si>
  <si>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</si>
  <si>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</si>
  <si>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</si>
  <si>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</si>
  <si>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</si>
  <si>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</si>
  <si>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</si>
  <si>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</si>
  <si>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</si>
  <si>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</si>
  <si>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</si>
  <si>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</si>
  <si>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</si>
  <si>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</si>
  <si>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</si>
  <si>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</si>
  <si>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</si>
  <si>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</si>
  <si>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</si>
  <si>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</si>
  <si>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</si>
  <si>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</si>
  <si>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</si>
  <si>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</si>
  <si>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</si>
  <si>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</si>
  <si>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</si>
  <si>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</si>
  <si>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</si>
  <si>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</si>
  <si>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</si>
  <si>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</si>
  <si>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</si>
  <si>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</si>
  <si>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</si>
  <si>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</si>
  <si>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</si>
  <si>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</si>
  <si>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</si>
  <si>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</si>
  <si>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</si>
  <si>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</si>
  <si>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</si>
  <si>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</si>
  <si>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</si>
  <si>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</si>
  <si>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</si>
  <si>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</si>
  <si>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</si>
  <si>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</si>
  <si>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</si>
  <si>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</si>
  <si>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</si>
  <si>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</si>
  <si>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</si>
  <si>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</si>
  <si>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</si>
  <si>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</si>
  <si>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</si>
  <si>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</si>
  <si>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</si>
  <si>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</si>
  <si>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</si>
  <si>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</si>
  <si>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</si>
  <si>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</si>
  <si>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</si>
  <si>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</si>
  <si>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</si>
  <si>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</si>
  <si>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</si>
  <si>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</si>
  <si>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</si>
  <si>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</si>
  <si>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</si>
  <si>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</si>
  <si>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</si>
  <si>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</si>
  <si>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</si>
  <si>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</si>
  <si>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</si>
  <si>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</si>
  <si>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</si>
  <si>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</si>
  <si>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</si>
  <si>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</si>
  <si>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</si>
  <si>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</si>
  <si>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</si>
  <si>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</si>
  <si>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</si>
  <si>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</si>
  <si>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</si>
  <si>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</si>
  <si>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</si>
  <si>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</si>
  <si>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</si>
  <si>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</si>
  <si>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</si>
  <si>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</si>
  <si>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</si>
  <si>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</si>
  <si>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</si>
  <si>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</si>
  <si>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</si>
  <si>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</si>
  <si>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</si>
  <si>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</si>
  <si>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</si>
  <si>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</si>
  <si>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</si>
  <si>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</si>
  <si>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</si>
  <si>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</si>
  <si>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</si>
  <si>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</si>
  <si>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</si>
  <si>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</si>
  <si>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</si>
  <si>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</si>
  <si>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</si>
  <si>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</si>
  <si>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</si>
  <si>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</si>
  <si>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</si>
  <si>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</si>
  <si>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</si>
  <si>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</si>
  <si>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</si>
  <si>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</si>
  <si>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</si>
  <si>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</si>
  <si>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</si>
  <si>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</si>
  <si>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</si>
  <si>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</si>
  <si>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</si>
  <si>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</si>
  <si>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</si>
  <si>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</si>
  <si>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</si>
  <si>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</si>
  <si>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</si>
  <si>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</si>
  <si>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</si>
  <si>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</si>
  <si>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</si>
  <si>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</si>
  <si>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</si>
  <si>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</si>
  <si>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</si>
  <si>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</si>
  <si>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</si>
  <si>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</si>
  <si>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</si>
  <si>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</si>
  <si>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</si>
  <si>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</si>
  <si>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</si>
  <si>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</si>
  <si>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</si>
  <si>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</si>
  <si>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</si>
  <si>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</si>
  <si>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</si>
  <si>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</si>
  <si>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</si>
  <si>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</si>
  <si>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</si>
  <si>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</si>
  <si>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</si>
  <si>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</si>
  <si>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</si>
  <si>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</si>
  <si>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</si>
  <si>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</si>
  <si>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</si>
  <si>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</si>
  <si>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</si>
  <si>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</si>
  <si>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</si>
  <si>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</si>
  <si>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</si>
  <si>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</si>
  <si>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</si>
  <si>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</si>
  <si>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</si>
  <si>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</si>
  <si>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</si>
  <si>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</si>
  <si>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</si>
  <si>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</si>
  <si>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</si>
  <si>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</si>
  <si>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</si>
  <si>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</si>
  <si>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</si>
  <si>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</si>
  <si>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</si>
  <si>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</si>
  <si>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</si>
  <si>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</si>
  <si>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</si>
  <si>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</si>
  <si>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</si>
  <si>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</si>
  <si>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</si>
  <si>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</si>
  <si>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</si>
  <si>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</si>
  <si>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</si>
  <si>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</si>
  <si>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</si>
  <si>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</si>
  <si>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</si>
  <si>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</si>
  <si>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</si>
  <si>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</si>
  <si>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</si>
  <si>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</si>
  <si>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</si>
  <si>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</si>
  <si>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</si>
  <si>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</si>
  <si>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</si>
  <si>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</si>
  <si>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</si>
  <si>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</si>
  <si>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</si>
  <si>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</si>
  <si>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</si>
  <si>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</si>
  <si>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</si>
  <si>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</si>
  <si>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</si>
  <si>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</si>
  <si>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</si>
  <si>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</si>
  <si>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</si>
  <si>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</si>
  <si>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</si>
  <si>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</si>
  <si>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</si>
  <si>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</si>
  <si>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</si>
  <si>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</si>
  <si>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</si>
  <si>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</si>
  <si>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</si>
  <si>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</si>
  <si>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</si>
  <si>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</si>
  <si>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</si>
  <si>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</si>
  <si>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</si>
  <si>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</si>
  <si>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</si>
  <si>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</si>
  <si>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</si>
  <si>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</si>
  <si>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</si>
  <si>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</si>
  <si>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</si>
  <si>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</si>
  <si>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</si>
  <si>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</si>
  <si>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</si>
  <si>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</si>
  <si>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</si>
  <si>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</si>
  <si>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</si>
  <si>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</si>
  <si>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</si>
  <si>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</si>
  <si>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</si>
  <si>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</si>
  <si>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</si>
  <si>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</si>
  <si>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</si>
  <si>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</si>
  <si>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</si>
  <si>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</si>
  <si>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</si>
  <si>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</si>
  <si>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</si>
  <si>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</si>
  <si>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</si>
  <si>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</si>
  <si>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</si>
  <si>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</si>
  <si>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</si>
  <si>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</si>
  <si>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</si>
  <si>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</si>
  <si>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</si>
  <si>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</si>
  <si>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</si>
  <si>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</si>
  <si>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</si>
  <si>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</si>
  <si>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</si>
  <si>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</si>
  <si>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</si>
  <si>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</si>
  <si>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</si>
  <si>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</si>
  <si>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</si>
  <si>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</si>
  <si>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</si>
  <si>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</si>
  <si>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</si>
  <si>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</si>
  <si>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</si>
  <si>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</si>
  <si>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</si>
  <si>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</si>
  <si>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</si>
  <si>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</si>
  <si>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</si>
  <si>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</si>
  <si>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</si>
  <si>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</si>
  <si>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</si>
  <si>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</si>
  <si>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</si>
  <si>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</si>
  <si>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</si>
  <si>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</si>
  <si>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</si>
  <si>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</si>
  <si>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</si>
  <si>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</si>
  <si>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</si>
  <si>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</si>
  <si>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</si>
  <si>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</si>
  <si>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</si>
  <si>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</si>
  <si>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</si>
  <si>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</si>
  <si>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</si>
  <si>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</si>
  <si>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</si>
  <si>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</si>
  <si>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</si>
  <si>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</si>
  <si>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</si>
  <si>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</si>
  <si>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</si>
  <si>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</si>
  <si>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</si>
  <si>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</si>
  <si>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</si>
  <si>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</si>
  <si>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</si>
  <si>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</si>
  <si>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</si>
  <si>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</si>
  <si>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</si>
  <si>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</si>
  <si>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</si>
  <si>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</si>
  <si>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</si>
  <si>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</si>
  <si>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</si>
  <si>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</si>
  <si>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</si>
  <si>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</si>
  <si>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</si>
  <si>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</si>
  <si>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</si>
  <si>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</si>
  <si>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</si>
  <si>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</si>
  <si>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</si>
  <si>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</si>
  <si>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</si>
  <si>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</si>
  <si>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</si>
  <si>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</si>
  <si>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</si>
  <si>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</si>
  <si>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</si>
  <si>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</si>
  <si>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</si>
  <si>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</si>
  <si>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</si>
  <si>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</si>
  <si>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</si>
  <si>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</si>
  <si>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</si>
  <si>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</si>
  <si>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</si>
  <si>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</si>
  <si>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</si>
  <si>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</si>
  <si>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</si>
  <si>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</si>
  <si>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</si>
  <si>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</si>
  <si>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</si>
  <si>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</si>
  <si>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</si>
  <si>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</si>
  <si>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</si>
  <si>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</si>
  <si>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</si>
  <si>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</si>
  <si>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</si>
  <si>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</si>
  <si>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</si>
  <si>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</si>
  <si>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</si>
  <si>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</si>
  <si>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</si>
  <si>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</si>
  <si>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</si>
  <si>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</si>
  <si>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</si>
  <si>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</si>
  <si>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</si>
  <si>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</si>
  <si>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</si>
  <si>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</si>
  <si>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</si>
  <si>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</si>
  <si>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</si>
  <si>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</si>
  <si>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</si>
  <si>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</si>
  <si>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</si>
  <si>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</si>
  <si>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</si>
  <si>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</si>
  <si>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</si>
  <si>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</si>
  <si>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</si>
  <si>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</si>
  <si>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</si>
  <si>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</si>
  <si>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</si>
  <si>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</si>
  <si>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</si>
  <si>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</si>
  <si>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</si>
  <si>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</si>
  <si>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</si>
  <si>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</si>
  <si>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</si>
  <si>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</si>
  <si>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</si>
  <si>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</si>
  <si>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</si>
  <si>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</si>
  <si>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</si>
  <si>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</si>
  <si>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</si>
  <si>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</si>
  <si>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</si>
  <si>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</si>
  <si>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</si>
  <si>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</si>
  <si>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</si>
  <si>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</si>
  <si>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</si>
  <si>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</si>
  <si>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</si>
  <si>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</si>
  <si>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</si>
  <si>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</si>
  <si>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</si>
  <si>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</si>
  <si>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</si>
  <si>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</si>
  <si>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</si>
  <si>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</si>
  <si>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</si>
  <si>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</si>
  <si>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</si>
  <si>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</si>
  <si>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</si>
  <si>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</si>
  <si>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</si>
  <si>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</si>
  <si>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</si>
  <si>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</si>
  <si>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</si>
  <si>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</si>
  <si>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</si>
  <si>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</si>
  <si>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</si>
  <si>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</si>
  <si>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</si>
  <si>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</si>
  <si>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</si>
  <si>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</si>
  <si>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</si>
  <si>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</si>
  <si>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</si>
  <si>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</si>
  <si>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</si>
  <si>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</si>
  <si>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</si>
  <si>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</si>
  <si>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</si>
  <si>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</si>
  <si>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</si>
  <si>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</si>
  <si>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</si>
  <si>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</si>
  <si>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</si>
  <si>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</si>
  <si>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</si>
  <si>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</si>
  <si>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</si>
  <si>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</si>
  <si>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</si>
  <si>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</si>
  <si>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</si>
  <si>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</si>
  <si>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</si>
  <si>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</si>
  <si>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</si>
  <si>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</si>
  <si>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</si>
  <si>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</si>
  <si>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</si>
  <si>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</si>
  <si>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</si>
  <si>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</si>
  <si>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</si>
  <si>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</si>
  <si>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</si>
  <si>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</si>
  <si>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</si>
  <si>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</si>
  <si>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</si>
  <si>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</si>
  <si>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</si>
  <si>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</si>
  <si>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</si>
  <si>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</si>
  <si>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</si>
  <si>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</si>
  <si>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</si>
  <si>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</si>
  <si>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</si>
  <si>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</si>
  <si>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</si>
  <si>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</si>
  <si>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</si>
  <si>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</si>
  <si>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</si>
  <si>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</si>
  <si>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</si>
  <si>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</si>
  <si>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</si>
  <si>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</si>
  <si>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</si>
  <si>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</si>
  <si>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</si>
  <si>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</si>
  <si>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</si>
  <si>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</si>
  <si>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</si>
  <si>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</si>
  <si>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</si>
  <si>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</si>
  <si>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</si>
  <si>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</si>
  <si>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</si>
  <si>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</si>
  <si>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</si>
  <si>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</si>
  <si>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</si>
  <si>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</si>
  <si>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</si>
  <si>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</si>
  <si>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</si>
  <si>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</si>
  <si>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</si>
  <si>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</si>
  <si>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</si>
  <si>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</si>
  <si>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</si>
  <si>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</si>
  <si>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</si>
  <si>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</si>
  <si>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</si>
  <si>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</si>
  <si>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</si>
  <si>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</si>
  <si>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</si>
  <si>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</si>
  <si>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</si>
  <si>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</si>
  <si>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</si>
  <si>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</si>
  <si>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</si>
  <si>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</si>
  <si>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</si>
  <si>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</si>
  <si>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</si>
  <si>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</si>
  <si>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</si>
  <si>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</si>
  <si>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</si>
  <si>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</si>
  <si>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</si>
  <si>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</si>
  <si>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</si>
  <si>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</si>
  <si>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</si>
  <si>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</si>
  <si>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</si>
  <si>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</si>
  <si>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</si>
  <si>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</si>
  <si>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</si>
  <si>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</si>
  <si>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</si>
  <si>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</si>
  <si>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</si>
  <si>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</si>
  <si>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</si>
  <si>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</si>
  <si>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</si>
  <si>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</si>
  <si>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</si>
  <si>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</si>
  <si>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</si>
  <si>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</si>
  <si>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</si>
  <si>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</si>
  <si>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</si>
  <si>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</si>
  <si>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</si>
  <si>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</si>
  <si>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</si>
  <si>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</si>
  <si>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</si>
  <si>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</si>
  <si>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</si>
  <si>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</si>
  <si>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</si>
  <si>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</si>
  <si>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</si>
  <si>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</si>
  <si>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</si>
  <si>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</si>
  <si>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</si>
  <si>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</si>
  <si>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</si>
  <si>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</si>
  <si>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</si>
  <si>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</si>
  <si>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</si>
  <si>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</si>
  <si>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</si>
  <si>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</si>
  <si>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</si>
  <si>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</si>
  <si>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</si>
  <si>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</si>
  <si>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</si>
  <si>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</si>
  <si>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</si>
  <si>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</si>
  <si>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</si>
  <si>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</si>
  <si>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</si>
  <si>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</si>
  <si>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</si>
  <si>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</si>
  <si>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</si>
  <si>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</si>
  <si>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</si>
  <si>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</si>
  <si>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</si>
  <si>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</si>
  <si>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</si>
  <si>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</si>
  <si>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</si>
  <si>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</si>
  <si>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</si>
  <si>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</si>
  <si>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</si>
  <si>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</si>
  <si>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</si>
  <si>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</si>
  <si>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</si>
  <si>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</si>
  <si>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</si>
  <si>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</si>
  <si>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</si>
  <si>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</si>
  <si>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</si>
  <si>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</si>
  <si>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</si>
  <si>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</si>
  <si>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</si>
  <si>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</si>
  <si>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</si>
  <si>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</si>
  <si>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</si>
  <si>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</si>
  <si>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</si>
  <si>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</si>
  <si>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</si>
  <si>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</si>
  <si>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</si>
  <si>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</si>
  <si>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</si>
  <si>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</si>
  <si>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</si>
  <si>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</si>
  <si>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</si>
  <si>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</si>
  <si>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</si>
  <si>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</si>
  <si>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</si>
  <si>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</si>
  <si>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</si>
  <si>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</si>
  <si>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</si>
  <si>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</si>
  <si>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</si>
  <si>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</si>
  <si>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</si>
  <si>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</si>
  <si>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</si>
  <si>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</si>
  <si>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</si>
  <si>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</si>
  <si>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</si>
  <si>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</si>
  <si>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</si>
  <si>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</si>
  <si>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</si>
  <si>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</si>
  <si>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</si>
  <si>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</si>
  <si>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</si>
  <si>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</si>
  <si>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</si>
  <si>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</si>
  <si>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</si>
  <si>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</si>
  <si>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</si>
  <si>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</si>
  <si>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</si>
  <si>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</si>
  <si>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</si>
  <si>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</si>
  <si>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</si>
  <si>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</si>
  <si>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</si>
  <si>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</si>
  <si>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</si>
  <si>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</si>
  <si>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</si>
  <si>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</si>
  <si>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</si>
  <si>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</si>
  <si>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</si>
  <si>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</si>
  <si>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</si>
  <si>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</si>
  <si>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</si>
  <si>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</si>
  <si>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</si>
  <si>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</si>
  <si>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</si>
  <si>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</si>
  <si>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</si>
  <si>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</si>
  <si>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</si>
  <si>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</si>
  <si>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</si>
  <si>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</si>
  <si>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</si>
  <si>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</si>
  <si>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</si>
  <si>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</si>
  <si>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</si>
  <si>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</si>
  <si>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</si>
  <si>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</si>
  <si>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</si>
  <si>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</si>
  <si>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</si>
  <si>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</si>
  <si>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</si>
  <si>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</si>
  <si>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</si>
  <si>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</si>
  <si>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</si>
  <si>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</si>
  <si>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</si>
  <si>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</si>
  <si>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</si>
  <si>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</si>
  <si>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</si>
  <si>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</si>
  <si>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</si>
  <si>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</si>
  <si>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</si>
  <si>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</si>
  <si>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</si>
  <si>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</si>
  <si>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</si>
  <si>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</si>
  <si>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</si>
  <si>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</si>
  <si>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</si>
  <si>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</si>
  <si>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</si>
  <si>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</si>
  <si>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</si>
  <si>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</si>
  <si>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</si>
  <si>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</si>
  <si>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</si>
  <si>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</si>
  <si>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</si>
  <si>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</si>
  <si>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</si>
  <si>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</si>
  <si>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</si>
  <si>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</si>
  <si>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</si>
  <si>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</si>
  <si>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</si>
  <si>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</si>
  <si>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</si>
  <si>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</si>
  <si>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</si>
  <si>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</si>
  <si>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</si>
  <si>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</si>
  <si>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</si>
  <si>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</si>
  <si>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</si>
  <si>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</si>
  <si>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</si>
  <si>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</si>
  <si>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</si>
  <si>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</si>
  <si>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</si>
  <si>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</si>
  <si>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</si>
  <si>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</si>
  <si>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</si>
  <si>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</si>
  <si>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</si>
  <si>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</si>
  <si>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</si>
  <si>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</si>
  <si>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</si>
  <si>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</si>
  <si>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</si>
  <si>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</si>
  <si>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</si>
  <si>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</si>
  <si>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</si>
  <si>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</si>
  <si>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</si>
  <si>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</si>
  <si>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</si>
  <si>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</si>
  <si>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</si>
  <si>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</si>
  <si>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</si>
  <si>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</si>
  <si>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</si>
  <si>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</si>
  <si>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</si>
  <si>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</si>
  <si>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</si>
  <si>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</si>
  <si>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</si>
  <si>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</si>
  <si>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</si>
  <si>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</si>
  <si>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</si>
  <si>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</si>
  <si>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</si>
  <si>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</si>
  <si>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</si>
  <si>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</si>
  <si>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</si>
  <si>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</si>
  <si>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</si>
  <si>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</si>
  <si>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</si>
  <si>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</si>
  <si>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</si>
  <si>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</si>
  <si>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</si>
  <si>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</si>
  <si>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</si>
  <si>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</si>
  <si>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</si>
  <si>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</si>
  <si>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</si>
  <si>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</si>
  <si>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</si>
  <si>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</si>
  <si>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</si>
  <si>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</si>
  <si>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</si>
  <si>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</si>
  <si>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</si>
  <si>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</si>
  <si>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</si>
  <si>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</si>
  <si>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</si>
  <si>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</si>
  <si>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</si>
  <si>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</si>
  <si>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</si>
  <si>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</si>
  <si>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</si>
  <si>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</si>
  <si>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</si>
  <si>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</si>
  <si>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</si>
  <si>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</si>
  <si>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</si>
  <si>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</si>
  <si>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</si>
  <si>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</si>
  <si>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</si>
  <si>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</si>
  <si>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</si>
  <si>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</si>
  <si>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</si>
  <si>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</si>
  <si>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</si>
  <si>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</si>
  <si>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</si>
  <si>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</si>
  <si>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</si>
  <si>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</si>
  <si>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</si>
  <si>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</si>
  <si>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</si>
  <si>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</si>
  <si>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</si>
  <si>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</si>
  <si>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</si>
  <si>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</si>
  <si>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</si>
  <si>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</si>
  <si>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</si>
  <si>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</si>
  <si>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</si>
  <si>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</si>
  <si>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</si>
  <si>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</si>
  <si>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</si>
  <si>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</si>
  <si>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</si>
  <si>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</si>
  <si>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</si>
  <si>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</si>
  <si>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</si>
  <si>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</si>
  <si>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</si>
  <si>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</si>
  <si>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</si>
  <si>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</si>
  <si>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</si>
  <si>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</si>
  <si>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</si>
  <si>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</si>
  <si>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</si>
  <si>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</si>
  <si>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</si>
  <si>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</si>
  <si>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</si>
  <si>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</si>
  <si>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</si>
  <si>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</si>
  <si>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</si>
  <si>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</si>
  <si>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</si>
  <si>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</si>
  <si>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</si>
  <si>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</si>
  <si>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</si>
  <si>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</si>
  <si>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</si>
  <si>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</si>
  <si>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</si>
  <si>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</si>
  <si>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</si>
  <si>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</si>
  <si>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</si>
  <si>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</si>
  <si>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</si>
  <si>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</si>
  <si>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</si>
  <si>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</si>
  <si>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</si>
  <si>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</si>
  <si>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</si>
  <si>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</si>
  <si>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</si>
  <si>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</si>
  <si>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</si>
  <si>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</si>
  <si>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</si>
  <si>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</si>
  <si>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</si>
  <si>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</si>
  <si>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</si>
  <si>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</si>
  <si>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</si>
  <si>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</si>
  <si>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</si>
  <si>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</si>
  <si>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</si>
  <si>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</si>
  <si>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</si>
  <si>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</si>
  <si>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</si>
  <si>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</si>
  <si>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</si>
  <si>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</si>
  <si>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</si>
  <si>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</si>
  <si>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</si>
  <si>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</si>
  <si>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</si>
  <si>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</si>
  <si>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</si>
  <si>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</si>
  <si>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</si>
  <si>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</si>
  <si>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</si>
  <si>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</si>
  <si>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</si>
  <si>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</si>
  <si>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</si>
  <si>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</si>
  <si>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</si>
  <si>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</si>
  <si>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</si>
  <si>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</si>
  <si>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</si>
  <si>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</si>
  <si>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</si>
  <si>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</si>
  <si>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</si>
  <si>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</si>
  <si>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</si>
  <si>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</si>
  <si>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</si>
  <si>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</si>
  <si>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</si>
  <si>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</si>
  <si>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</si>
  <si>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</si>
  <si>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</si>
  <si>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</si>
  <si>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</si>
  <si>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</si>
  <si>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</si>
  <si>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</si>
  <si>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</si>
  <si>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</si>
  <si>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</si>
  <si>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</si>
  <si>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</si>
  <si>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</si>
  <si>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</si>
  <si>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</si>
  <si>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</si>
  <si>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</si>
  <si>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</si>
  <si>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</si>
  <si>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</si>
  <si>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</si>
  <si>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</si>
  <si>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</si>
  <si>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</si>
  <si>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</si>
  <si>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</si>
  <si>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</si>
  <si>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</si>
  <si>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</si>
  <si>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</si>
  <si>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</si>
  <si>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</si>
  <si>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</si>
  <si>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</si>
  <si>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</si>
  <si>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</si>
  <si>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</si>
  <si>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</si>
  <si>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</si>
  <si>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</si>
  <si>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</si>
  <si>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</si>
  <si>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</si>
  <si>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</si>
  <si>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</si>
  <si>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</si>
  <si>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</si>
  <si>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</si>
  <si>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</si>
  <si>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</si>
  <si>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</si>
  <si>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</si>
  <si>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</si>
  <si>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</si>
  <si>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</si>
  <si>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</si>
  <si>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</si>
  <si>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</si>
  <si>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</si>
  <si>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</si>
  <si>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</si>
  <si>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</si>
  <si>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</si>
  <si>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</si>
  <si>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</si>
  <si>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</si>
  <si>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</si>
  <si>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</si>
  <si>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</si>
  <si>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</si>
  <si>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</si>
  <si>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</si>
  <si>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</si>
  <si>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</si>
  <si>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</si>
  <si>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</si>
  <si>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</si>
  <si>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</si>
  <si>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</si>
  <si>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</si>
  <si>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</si>
  <si>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</si>
  <si>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</si>
  <si>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</si>
  <si>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</si>
  <si>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</si>
  <si>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</si>
  <si>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</si>
  <si>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</si>
  <si>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</si>
  <si>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</si>
  <si>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</si>
  <si>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</si>
  <si>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</si>
  <si>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</si>
  <si>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</si>
  <si>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</si>
  <si>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</si>
  <si>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</si>
  <si>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</si>
  <si>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</si>
  <si>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</si>
  <si>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</si>
  <si>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</si>
  <si>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</si>
  <si>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</si>
  <si>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</si>
  <si>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</si>
  <si>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</si>
  <si>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</si>
  <si>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</si>
  <si>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</si>
  <si>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</si>
  <si>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</si>
  <si>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</si>
  <si>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</si>
  <si>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</si>
  <si>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</si>
  <si>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</si>
  <si>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</si>
  <si>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</si>
  <si>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</si>
  <si>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</si>
  <si>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</si>
  <si>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</si>
  <si>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</si>
  <si>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</si>
  <si>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</si>
  <si>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</si>
  <si>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</si>
  <si>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</si>
  <si>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</si>
  <si>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</si>
  <si>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</si>
  <si>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</si>
  <si>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</si>
  <si>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</si>
  <si>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</si>
  <si>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</si>
  <si>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</si>
  <si>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</si>
  <si>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</si>
  <si>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</si>
  <si>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</si>
  <si>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</si>
  <si>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</si>
  <si>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</si>
  <si>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</si>
  <si>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</si>
  <si>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</si>
  <si>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</si>
  <si>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</si>
  <si>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</si>
  <si>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</si>
  <si>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</si>
  <si>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</si>
  <si>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</si>
  <si>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</si>
  <si>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</si>
  <si>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</si>
  <si>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</si>
  <si>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</si>
  <si>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</si>
  <si>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</si>
  <si>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</si>
  <si>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</si>
  <si>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</si>
  <si>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</si>
  <si>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</si>
  <si>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</si>
  <si>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</si>
  <si>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</si>
  <si>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</si>
  <si>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</si>
  <si>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</si>
  <si>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</si>
  <si>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</si>
  <si>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</si>
  <si>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</si>
  <si>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</si>
  <si>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</si>
  <si>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</si>
  <si>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</si>
  <si>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</si>
  <si>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</si>
  <si>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</si>
  <si>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</si>
  <si>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</si>
  <si>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</si>
  <si>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</si>
  <si>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</si>
  <si>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</si>
  <si>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</si>
  <si>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</si>
  <si>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</si>
  <si>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</si>
  <si>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</si>
  <si>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</si>
  <si>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</si>
  <si>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</si>
  <si>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</si>
  <si>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</si>
  <si>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</si>
  <si>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</si>
  <si>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</si>
  <si>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</si>
  <si>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</si>
  <si>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</si>
  <si>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</si>
  <si>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</si>
  <si>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</si>
  <si>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</si>
  <si>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</si>
  <si>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</si>
  <si>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</si>
  <si>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</si>
  <si>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</si>
  <si>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</si>
  <si>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</si>
  <si>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</si>
  <si>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</si>
  <si>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</si>
  <si>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</si>
  <si>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</si>
  <si>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</si>
  <si>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</si>
  <si>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</si>
  <si>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</si>
  <si>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</si>
  <si>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</si>
  <si>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</si>
  <si>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</si>
  <si>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</si>
  <si>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</si>
  <si>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</si>
  <si>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</si>
  <si>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</si>
  <si>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</si>
  <si>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</si>
  <si>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</si>
  <si>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</si>
  <si>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</si>
  <si>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</si>
  <si>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</si>
  <si>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</si>
  <si>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</si>
  <si>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</si>
  <si>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</si>
  <si>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</si>
  <si>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</si>
  <si>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</si>
  <si>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</si>
  <si>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</si>
  <si>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</si>
  <si>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</si>
  <si>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</si>
  <si>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</si>
  <si>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</si>
  <si>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</si>
  <si>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</si>
  <si>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</si>
  <si>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</si>
  <si>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</si>
  <si>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</si>
  <si>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</si>
  <si>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</si>
  <si>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</si>
  <si>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</si>
  <si>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</si>
  <si>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</si>
  <si>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</si>
  <si>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</si>
  <si>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</si>
  <si>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</si>
  <si>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</si>
  <si>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</si>
  <si>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</si>
  <si>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</si>
  <si>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</si>
  <si>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</si>
  <si>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</si>
  <si>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</si>
  <si>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</si>
  <si>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</si>
  <si>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</si>
  <si>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</si>
  <si>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</si>
  <si>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</si>
  <si>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</si>
  <si>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</si>
  <si>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</si>
  <si>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</si>
  <si>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</si>
  <si>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</si>
  <si>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</si>
  <si>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</si>
  <si>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</si>
  <si>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</si>
  <si>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</si>
  <si>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</si>
  <si>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</si>
  <si>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</si>
  <si>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</si>
  <si>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</si>
  <si>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</si>
  <si>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</si>
  <si>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</si>
  <si>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</si>
  <si>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</si>
  <si>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</si>
  <si>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</si>
  <si>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</si>
  <si>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</si>
  <si>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</si>
  <si>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</si>
  <si>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</si>
  <si>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</si>
  <si>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</si>
  <si>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</si>
  <si>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</si>
  <si>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</si>
  <si>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</si>
  <si>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</si>
  <si>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</si>
  <si>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</si>
  <si>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</si>
  <si>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</si>
  <si>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</si>
  <si>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</si>
  <si>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</si>
  <si>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</si>
  <si>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</si>
  <si>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</si>
  <si>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</si>
  <si>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</si>
  <si>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</si>
  <si>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</si>
  <si>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</si>
  <si>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</si>
  <si>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</si>
  <si>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</si>
  <si>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</si>
  <si>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</si>
  <si>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</si>
  <si>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</si>
  <si>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</si>
  <si>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</si>
  <si>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</si>
  <si>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</si>
  <si>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</si>
  <si>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</si>
  <si>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</si>
  <si>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</si>
  <si>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</si>
  <si>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</si>
  <si>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</si>
  <si>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</si>
  <si>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</si>
  <si>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</si>
  <si>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</si>
  <si>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</si>
  <si>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</si>
  <si>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</si>
  <si>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</si>
  <si>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</si>
  <si>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</si>
  <si>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</si>
  <si>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</si>
  <si>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</si>
  <si>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</si>
  <si>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</si>
  <si>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</si>
  <si>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</si>
  <si>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</si>
  <si>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</si>
  <si>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</si>
  <si>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</si>
  <si>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</si>
  <si>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</si>
  <si>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</si>
  <si>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</si>
  <si>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</si>
  <si>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</si>
  <si>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</si>
  <si>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</si>
  <si>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</si>
  <si>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</si>
  <si>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</si>
  <si>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</si>
  <si>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</si>
  <si>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</si>
  <si>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</si>
  <si>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</si>
  <si>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</si>
  <si>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</si>
  <si>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</si>
  <si>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</si>
  <si>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</si>
  <si>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</si>
  <si>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</si>
  <si>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</si>
  <si>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</si>
  <si>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</si>
  <si>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</si>
  <si>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</si>
  <si>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</si>
  <si>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</si>
  <si>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</si>
  <si>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</si>
  <si>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</si>
  <si>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</si>
  <si>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</si>
  <si>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</si>
  <si>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</si>
  <si>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</si>
  <si>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</si>
  <si>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</si>
  <si>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</si>
  <si>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</si>
  <si>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</si>
  <si>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</si>
  <si>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</si>
  <si>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</si>
  <si>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</si>
  <si>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</si>
  <si>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</si>
  <si>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</si>
  <si>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</si>
  <si>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</si>
  <si>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</si>
  <si>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</si>
  <si>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</si>
  <si>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</si>
  <si>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</si>
  <si>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</si>
  <si>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</si>
  <si>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</si>
  <si>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</si>
  <si>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</si>
  <si>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</si>
  <si>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</si>
  <si>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</si>
  <si>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</si>
  <si>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</si>
  <si>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</si>
  <si>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</si>
  <si>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</si>
  <si>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</si>
  <si>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</si>
  <si>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</si>
  <si>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</si>
  <si>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</si>
  <si>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</si>
  <si>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</si>
  <si>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</si>
  <si>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</si>
  <si>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</si>
  <si>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</si>
  <si>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</si>
  <si>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</si>
  <si>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</si>
  <si>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</si>
  <si>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</si>
  <si>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</si>
  <si>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</si>
  <si>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</si>
  <si>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</si>
  <si>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</si>
  <si>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</si>
  <si>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</si>
  <si>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</si>
  <si>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</si>
  <si>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</si>
  <si>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</si>
  <si>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</si>
  <si>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</si>
  <si>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</si>
  <si>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</si>
  <si>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</si>
  <si>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</si>
  <si>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</si>
  <si>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</si>
  <si>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</si>
  <si>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</si>
  <si>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</si>
  <si>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</si>
  <si>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</si>
  <si>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</si>
  <si>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</si>
  <si>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</si>
  <si>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</si>
  <si>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</si>
  <si>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</si>
  <si>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</si>
  <si>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</si>
  <si>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</si>
  <si>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</si>
  <si>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</si>
  <si>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</si>
  <si>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</si>
  <si>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</si>
  <si>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</si>
  <si>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</si>
  <si>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</si>
  <si>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</si>
  <si>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</si>
  <si>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</si>
  <si>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</si>
  <si>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</si>
  <si>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</si>
  <si>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</si>
  <si>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</si>
  <si>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</si>
  <si>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</si>
  <si>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</si>
  <si>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</si>
  <si>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</si>
  <si>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</si>
  <si>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</si>
  <si>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</si>
  <si>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</si>
  <si>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</si>
  <si>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</si>
  <si>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</si>
  <si>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</si>
  <si>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</si>
  <si>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</si>
  <si>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</si>
  <si>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</si>
  <si>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</si>
  <si>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</si>
  <si>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</si>
  <si>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</si>
  <si>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</si>
  <si>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</si>
  <si>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</si>
  <si>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</si>
  <si>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</si>
  <si>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</si>
  <si>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</si>
  <si>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</si>
  <si>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</si>
  <si>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</si>
  <si>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</si>
  <si>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</si>
  <si>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</si>
  <si>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</si>
  <si>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</si>
  <si>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</si>
  <si>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</si>
  <si>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</si>
  <si>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</si>
  <si>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</si>
  <si>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</si>
  <si>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</si>
  <si>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</si>
  <si>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</si>
  <si>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</si>
  <si>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</si>
  <si>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</si>
  <si>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</si>
  <si>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</si>
  <si>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</si>
  <si>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</si>
  <si>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</si>
  <si>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</si>
  <si>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</si>
  <si>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</si>
  <si>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</si>
  <si>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</si>
  <si>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</si>
  <si>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</si>
  <si>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</si>
  <si>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</si>
  <si>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</si>
  <si>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</si>
  <si>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</si>
  <si>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</si>
  <si>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</si>
  <si>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</si>
  <si>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</si>
  <si>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</si>
  <si>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</si>
  <si>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</si>
  <si>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</si>
  <si>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</si>
  <si>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</si>
  <si>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</si>
  <si>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</si>
  <si>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</si>
  <si>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</si>
  <si>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</si>
  <si>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</si>
  <si>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</si>
  <si>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</si>
  <si>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</si>
  <si>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</si>
  <si>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</si>
  <si>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</si>
  <si>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</si>
  <si>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</si>
  <si>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</si>
  <si>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</si>
  <si>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</si>
  <si>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</si>
  <si>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</si>
  <si>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</si>
  <si>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</si>
  <si>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</si>
  <si>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</si>
  <si>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</si>
  <si>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</si>
  <si>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</si>
  <si>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</si>
  <si>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</si>
  <si>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</si>
  <si>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</si>
  <si>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</si>
  <si>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</si>
  <si>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</si>
  <si>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</si>
  <si>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</si>
  <si>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</si>
  <si>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</si>
  <si>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</si>
  <si>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</si>
  <si>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</si>
  <si>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</si>
  <si>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</si>
  <si>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</si>
  <si>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</si>
  <si>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</si>
  <si>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</si>
  <si>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</si>
  <si>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</si>
  <si>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</si>
  <si>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</si>
  <si>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</si>
  <si>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</si>
  <si>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</si>
  <si>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</si>
  <si>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</si>
  <si>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</si>
  <si>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</si>
  <si>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</si>
  <si>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</si>
  <si>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</si>
  <si>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</si>
  <si>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</si>
  <si>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</si>
  <si>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</si>
  <si>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</si>
  <si>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</si>
  <si>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</si>
  <si>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</si>
  <si>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</si>
  <si>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</si>
  <si>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</si>
  <si>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</si>
  <si>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</si>
  <si>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</si>
  <si>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</si>
  <si>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</si>
  <si>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</si>
  <si>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</si>
  <si>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</si>
  <si>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</si>
  <si>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</si>
  <si>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</si>
  <si>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</si>
  <si>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</si>
  <si>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</si>
  <si>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</si>
  <si>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</si>
  <si>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</si>
  <si>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</si>
  <si>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</si>
  <si>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</si>
  <si>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</si>
  <si>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</si>
  <si>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</si>
  <si>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</si>
  <si>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</si>
  <si>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</si>
  <si>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</si>
  <si>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</si>
  <si>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</si>
  <si>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</si>
  <si>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</si>
  <si>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</si>
  <si>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</si>
  <si>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</si>
  <si>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</si>
  <si>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</si>
  <si>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</si>
  <si>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</si>
  <si>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</si>
  <si>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</si>
  <si>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</si>
  <si>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</si>
  <si>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</si>
  <si>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</si>
  <si>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</si>
  <si>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</si>
  <si>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</si>
  <si>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</si>
  <si>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</si>
  <si>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</si>
  <si>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</si>
  <si>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</si>
  <si>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</si>
  <si>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</si>
  <si>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</si>
  <si>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</si>
  <si>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</si>
  <si>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</si>
  <si>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</si>
  <si>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</si>
  <si>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</si>
  <si>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</si>
  <si>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</si>
  <si>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</si>
  <si>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</si>
  <si>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</si>
  <si>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</si>
  <si>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</si>
  <si>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</si>
  <si>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</si>
  <si>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</si>
  <si>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</si>
  <si>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</si>
  <si>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</si>
  <si>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</si>
  <si>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</si>
  <si>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</si>
  <si>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</si>
  <si>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</si>
  <si>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</si>
  <si>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</si>
  <si>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</si>
  <si>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</si>
  <si>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</si>
  <si>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</si>
  <si>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</si>
  <si>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</si>
  <si>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</si>
  <si>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</si>
  <si>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</si>
  <si>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</si>
  <si>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</si>
  <si>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</si>
  <si>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</si>
  <si>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</si>
  <si>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</si>
  <si>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</si>
  <si>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</si>
  <si>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</si>
  <si>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</si>
  <si>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</si>
  <si>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</si>
  <si>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</si>
  <si>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</si>
  <si>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</si>
  <si>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</si>
  <si>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</si>
  <si>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</si>
  <si>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</si>
  <si>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</si>
  <si>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</si>
  <si>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</si>
  <si>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</si>
  <si>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</si>
  <si>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</si>
  <si>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</si>
  <si>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</si>
  <si>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</si>
  <si>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</si>
  <si>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</si>
  <si>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</si>
  <si>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</si>
  <si>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</si>
  <si>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</si>
  <si>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</si>
  <si>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</si>
  <si>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</si>
  <si>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</si>
  <si>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</si>
  <si>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</si>
  <si>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</si>
  <si>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</si>
  <si>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</si>
  <si>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</si>
  <si>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</si>
  <si>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</si>
  <si>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</si>
  <si>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</si>
  <si>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</si>
  <si>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</si>
  <si>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</si>
  <si>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</si>
  <si>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</si>
  <si>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</si>
  <si>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</si>
  <si>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</si>
  <si>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</si>
  <si>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</si>
  <si>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</si>
  <si>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</si>
  <si>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</si>
  <si>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</si>
  <si>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</si>
  <si>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</si>
  <si>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</si>
  <si>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</si>
  <si>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</si>
  <si>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</si>
  <si>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</si>
  <si>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</si>
  <si>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</si>
  <si>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</si>
  <si>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</si>
  <si>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</si>
  <si>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</si>
  <si>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</si>
  <si>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</si>
  <si>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</si>
  <si>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</si>
  <si>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</si>
  <si>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</si>
  <si>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</si>
  <si>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</si>
  <si>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</si>
  <si>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</si>
  <si>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</si>
  <si>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</si>
  <si>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</si>
  <si>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</si>
  <si>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</si>
  <si>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</si>
  <si>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</si>
  <si>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</si>
  <si>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</si>
  <si>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</si>
  <si>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</si>
  <si>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</si>
  <si>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</si>
  <si>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</si>
  <si>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</si>
  <si>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</si>
  <si>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</si>
  <si>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</si>
  <si>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</si>
  <si>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</si>
  <si>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</si>
  <si>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</si>
  <si>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</si>
  <si>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</si>
  <si>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</si>
  <si>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</si>
  <si>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</si>
  <si>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</si>
  <si>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</si>
  <si>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</si>
  <si>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</si>
  <si>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</si>
  <si>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</si>
  <si>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</si>
  <si>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</si>
  <si>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</si>
  <si>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</si>
  <si>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</si>
  <si>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</si>
  <si>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</si>
  <si>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</si>
  <si>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</si>
  <si>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</si>
  <si>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</si>
  <si>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</si>
  <si>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</si>
  <si>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</si>
  <si>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</si>
  <si>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</si>
  <si>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</si>
  <si>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</si>
  <si>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</si>
  <si>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</si>
  <si>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</si>
  <si>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</si>
  <si>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</si>
  <si>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</si>
  <si>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</si>
  <si>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</si>
  <si>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</si>
  <si>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</si>
  <si>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</si>
  <si>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</si>
  <si>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</si>
  <si>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</si>
  <si>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</si>
  <si>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</si>
  <si>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</si>
  <si>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</si>
  <si>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</si>
  <si>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</si>
  <si>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</si>
  <si>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</si>
  <si>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</si>
  <si>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</si>
  <si>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</si>
  <si>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</si>
  <si>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</si>
  <si>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</si>
  <si>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</si>
  <si>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</si>
  <si>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</si>
  <si>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</si>
  <si>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</si>
  <si>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</si>
  <si>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</si>
  <si>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</si>
  <si>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</si>
  <si>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</si>
  <si>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</si>
  <si>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</si>
  <si>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</si>
  <si>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</si>
  <si>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</si>
  <si>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</si>
  <si>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</si>
  <si>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</si>
  <si>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</si>
  <si>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</si>
  <si>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</si>
  <si>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</si>
  <si>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</si>
  <si>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</si>
  <si>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</si>
  <si>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</si>
  <si>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</si>
  <si>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</si>
  <si>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</si>
  <si>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</si>
  <si>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</si>
  <si>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</si>
  <si>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</si>
  <si>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</si>
  <si>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</si>
  <si>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</si>
  <si>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</si>
  <si>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</si>
  <si>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</si>
  <si>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</si>
  <si>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</si>
  <si>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</si>
  <si>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</si>
  <si>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</si>
  <si>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</si>
  <si>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</si>
  <si>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</si>
  <si>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</si>
  <si>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</si>
  <si>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</si>
  <si>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</si>
  <si>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</si>
  <si>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</si>
  <si>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</si>
  <si>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</si>
  <si>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</si>
  <si>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</si>
  <si>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</si>
  <si>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</si>
  <si>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</si>
  <si>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</si>
  <si>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</si>
  <si>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</si>
  <si>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</si>
  <si>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</si>
  <si>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</si>
  <si>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</si>
  <si>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</si>
  <si>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</si>
  <si>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</si>
  <si>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</si>
  <si>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</si>
  <si>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</si>
  <si>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</si>
  <si>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</si>
  <si>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</si>
  <si>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</si>
  <si>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</si>
  <si>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</si>
  <si>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</si>
  <si>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</si>
  <si>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</si>
  <si>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</si>
  <si>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</si>
  <si>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</si>
  <si>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</si>
  <si>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</si>
  <si>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</si>
  <si>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</si>
  <si>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</si>
  <si>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</si>
  <si>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</si>
  <si>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</si>
  <si>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</si>
  <si>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</si>
  <si>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</si>
  <si>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</si>
  <si>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</si>
  <si>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</si>
  <si>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</si>
  <si>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</si>
  <si>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</si>
  <si>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</si>
  <si>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</si>
  <si>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</si>
  <si>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</si>
  <si>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</si>
  <si>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</si>
  <si>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</si>
  <si>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</si>
  <si>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</si>
  <si>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</si>
  <si>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</si>
  <si>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</si>
  <si>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</si>
  <si>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</si>
  <si>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</si>
  <si>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</si>
  <si>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</si>
  <si>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</si>
  <si>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</si>
  <si>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</si>
  <si>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</si>
  <si>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</si>
  <si>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</si>
  <si>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</si>
  <si>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</si>
  <si>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</si>
  <si>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</si>
  <si>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</si>
  <si>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</si>
  <si>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</si>
  <si>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</si>
  <si>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</si>
  <si>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</si>
  <si>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</si>
  <si>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</si>
  <si>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</si>
  <si>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</si>
  <si>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</si>
  <si>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</si>
  <si>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</si>
  <si>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</si>
  <si>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</si>
  <si>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</si>
  <si>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</si>
  <si>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</si>
  <si>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</si>
  <si>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</si>
  <si>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</si>
  <si>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</si>
  <si>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</si>
  <si>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</si>
  <si>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</si>
  <si>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</si>
  <si>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</si>
  <si>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</si>
  <si>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</si>
  <si>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</si>
  <si>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</si>
  <si>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</si>
  <si>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</si>
  <si>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</si>
  <si>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</si>
  <si>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</si>
  <si>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</si>
  <si>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</si>
  <si>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</si>
  <si>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</si>
  <si>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</si>
  <si>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</si>
  <si>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</si>
  <si>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</si>
  <si>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</si>
  <si>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</si>
  <si>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</si>
  <si>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</si>
  <si>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</si>
  <si>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</si>
  <si>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</si>
  <si>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</si>
  <si>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</si>
  <si>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</si>
  <si>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</si>
  <si>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</si>
  <si>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</si>
  <si>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</si>
  <si>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</si>
  <si>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</si>
  <si>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</si>
  <si>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</si>
  <si>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</si>
  <si>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</si>
  <si>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</si>
  <si>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</si>
  <si>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</si>
  <si>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</si>
  <si>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</si>
  <si>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</si>
  <si>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</si>
  <si>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</si>
  <si>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</si>
  <si>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</si>
  <si>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</si>
  <si>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</si>
  <si>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</si>
  <si>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</si>
  <si>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</si>
  <si>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</si>
  <si>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</si>
  <si>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</si>
  <si>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</si>
  <si>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</si>
  <si>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</si>
  <si>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</si>
  <si>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</si>
  <si>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</si>
  <si>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</si>
  <si>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</si>
  <si>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</si>
  <si>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</si>
  <si>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</si>
  <si>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</si>
  <si>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</si>
  <si>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</si>
  <si>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</si>
  <si>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</si>
  <si>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</si>
  <si>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</si>
  <si>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</si>
  <si>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</si>
  <si>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</si>
  <si>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</si>
  <si>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</si>
  <si>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</si>
  <si>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</si>
  <si>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</si>
  <si>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</si>
  <si>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</si>
  <si>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</si>
  <si>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</si>
  <si>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</si>
  <si>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</si>
  <si>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</si>
  <si>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</si>
  <si>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</si>
  <si>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</si>
  <si>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</si>
  <si>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</si>
  <si>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</si>
  <si>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</si>
  <si>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</si>
  <si>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</si>
  <si>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</si>
  <si>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</si>
  <si>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</si>
  <si>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</si>
  <si>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</si>
  <si>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</si>
  <si>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</si>
  <si>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</si>
  <si>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</si>
  <si>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</si>
  <si>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</si>
  <si>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</si>
  <si>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</si>
  <si>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</si>
  <si>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</si>
  <si>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</si>
  <si>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</si>
  <si>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</si>
  <si>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</si>
  <si>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</si>
  <si>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</si>
  <si>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</si>
  <si>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</si>
  <si>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</si>
  <si>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</si>
  <si>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</si>
  <si>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</si>
  <si>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</si>
  <si>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</si>
  <si>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</si>
  <si>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</si>
  <si>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</si>
  <si>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</si>
  <si>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</si>
  <si>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</si>
  <si>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</si>
  <si>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</si>
  <si>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</si>
  <si>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</si>
  <si>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</si>
  <si>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</si>
  <si>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</si>
  <si>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</si>
  <si>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</si>
  <si>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</si>
  <si>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</si>
  <si>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</si>
  <si>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</si>
  <si>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</si>
  <si>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</si>
  <si>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</si>
  <si>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</si>
  <si>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</si>
  <si>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</si>
  <si>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</si>
  <si>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</si>
  <si>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</si>
  <si>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</si>
  <si>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</si>
  <si>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</si>
  <si>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</si>
  <si>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</si>
  <si>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</si>
  <si>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</si>
  <si>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</si>
  <si>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</si>
  <si>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</si>
  <si>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</si>
  <si>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</si>
  <si>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</si>
  <si>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</si>
  <si>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</si>
  <si>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</si>
  <si>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</si>
  <si>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</si>
  <si>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</si>
  <si>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</si>
  <si>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</si>
  <si>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</si>
  <si>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</si>
  <si>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</si>
  <si>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</si>
  <si>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</si>
  <si>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</si>
  <si>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</si>
  <si>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</si>
  <si>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</si>
  <si>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</si>
  <si>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</si>
  <si>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</si>
  <si>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</si>
  <si>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</si>
  <si>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</si>
  <si>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</si>
  <si>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</si>
  <si>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</si>
  <si>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</si>
  <si>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</si>
  <si>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</si>
  <si>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</si>
  <si>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</si>
  <si>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</si>
  <si>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</si>
  <si>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</si>
  <si>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</si>
  <si>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</si>
  <si>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</si>
  <si>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</si>
  <si>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</si>
  <si>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</si>
  <si>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</si>
  <si>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</si>
  <si>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</si>
  <si>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</si>
  <si>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</si>
  <si>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</si>
  <si>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</si>
  <si>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</si>
  <si>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</si>
  <si>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</si>
  <si>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</si>
  <si>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</si>
  <si>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</si>
  <si>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</si>
  <si>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</si>
  <si>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</si>
  <si>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</si>
  <si>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</si>
  <si>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</si>
  <si>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</si>
  <si>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</si>
  <si>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</si>
  <si>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</si>
  <si>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</si>
  <si>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</si>
  <si>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</si>
  <si>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</si>
  <si>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</si>
  <si>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</si>
  <si>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</si>
  <si>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</si>
  <si>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</si>
  <si>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</si>
  <si>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</si>
  <si>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</si>
  <si>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</si>
  <si>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</si>
  <si>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</si>
  <si>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</si>
  <si>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</si>
  <si>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</si>
  <si>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</si>
  <si>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</si>
  <si>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</si>
  <si>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</si>
  <si>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</si>
  <si>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</si>
  <si>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</si>
  <si>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</si>
  <si>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</si>
  <si>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</si>
  <si>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</si>
  <si>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</si>
  <si>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</si>
  <si>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</si>
  <si>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</si>
  <si>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</si>
  <si>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</si>
  <si>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</si>
  <si>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</si>
  <si>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</si>
  <si>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</si>
  <si>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</si>
  <si>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</si>
  <si>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</si>
  <si>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</si>
  <si>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</si>
  <si>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</si>
  <si>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</si>
  <si>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</si>
  <si>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</si>
  <si>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</si>
  <si>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</si>
  <si>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</si>
  <si>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</si>
  <si>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</si>
  <si>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</si>
  <si>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</si>
  <si>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</si>
  <si>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</si>
  <si>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</si>
  <si>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</si>
  <si>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</si>
  <si>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</si>
  <si>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</si>
  <si>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</si>
  <si>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</si>
  <si>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</si>
  <si>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</si>
  <si>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</si>
  <si>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</si>
  <si>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</si>
  <si>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</si>
  <si>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</si>
  <si>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</si>
  <si>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</si>
  <si>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</si>
  <si>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</si>
  <si>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</si>
  <si>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</si>
  <si>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</si>
  <si>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</si>
  <si>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</si>
  <si>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</si>
  <si>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</si>
  <si>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</si>
  <si>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</si>
  <si>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</si>
  <si>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</si>
  <si>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</si>
  <si>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</si>
  <si>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</si>
  <si>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</si>
  <si>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</si>
  <si>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</si>
  <si>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</si>
  <si>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</si>
  <si>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</si>
  <si>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</si>
  <si>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</si>
  <si>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</si>
  <si>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</si>
  <si>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</si>
  <si>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</si>
  <si>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</si>
  <si>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</si>
  <si>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</si>
  <si>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</si>
  <si>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</si>
  <si>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</si>
  <si>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</si>
  <si>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</si>
  <si>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</si>
  <si>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</si>
  <si>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</si>
  <si>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</si>
  <si>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</si>
  <si>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</si>
  <si>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</si>
  <si>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</si>
  <si>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</si>
  <si>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</si>
  <si>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</si>
  <si>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</si>
  <si>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</si>
  <si>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</si>
  <si>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</si>
  <si>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</si>
  <si>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</si>
  <si>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</si>
  <si>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</si>
  <si>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</si>
  <si>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</si>
  <si>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</si>
  <si>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</si>
  <si>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</si>
  <si>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</si>
  <si>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</si>
  <si>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</si>
  <si>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</si>
  <si>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</si>
  <si>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</si>
  <si>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</si>
  <si>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</si>
  <si>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</si>
  <si>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</si>
  <si>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</si>
  <si>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</si>
  <si>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</si>
  <si>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</si>
  <si>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</si>
  <si>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</si>
  <si>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</si>
  <si>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</si>
  <si>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</si>
  <si>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</si>
  <si>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</si>
  <si>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</si>
  <si>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</si>
  <si>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</si>
  <si>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</si>
  <si>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</si>
  <si>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</si>
  <si>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</si>
  <si>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</si>
  <si>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</si>
  <si>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</si>
  <si>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</si>
  <si>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</si>
  <si>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</si>
  <si>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</si>
  <si>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</si>
  <si>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</si>
  <si>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</si>
  <si>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</si>
  <si>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</si>
  <si>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</si>
  <si>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</si>
  <si>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</si>
  <si>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</si>
  <si>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</si>
  <si>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</si>
  <si>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</si>
  <si>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</si>
  <si>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</si>
  <si>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</si>
  <si>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</si>
  <si>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</si>
  <si>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</si>
  <si>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</si>
  <si>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</si>
  <si>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</si>
  <si>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</si>
  <si>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</si>
  <si>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</si>
  <si>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</si>
  <si>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</si>
  <si>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</si>
  <si>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</si>
  <si>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</si>
  <si>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</si>
  <si>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</si>
  <si>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</si>
  <si>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</si>
  <si>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</si>
  <si>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</si>
  <si>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</si>
  <si>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</si>
  <si>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</si>
  <si>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</si>
  <si>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</si>
  <si>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</si>
  <si>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</si>
  <si>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</si>
  <si>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</si>
  <si>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</si>
  <si>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</si>
  <si>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</si>
  <si>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</si>
  <si>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</si>
  <si>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</si>
  <si>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</si>
  <si>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</si>
  <si>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</si>
  <si>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</si>
  <si>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</si>
  <si>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</si>
  <si>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</si>
  <si>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</si>
  <si>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</si>
  <si>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</si>
  <si>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</si>
  <si>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</si>
  <si>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</si>
  <si>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</si>
  <si>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</si>
  <si>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</si>
  <si>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</si>
  <si>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</si>
  <si>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</si>
  <si>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</si>
  <si>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</si>
  <si>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</si>
  <si>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</si>
  <si>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</si>
  <si>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</si>
  <si>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</si>
  <si>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</si>
  <si>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</si>
  <si>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</si>
  <si>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</si>
  <si>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</si>
  <si>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</si>
  <si>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</si>
  <si>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</si>
  <si>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</si>
  <si>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</si>
  <si>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</si>
  <si>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</si>
  <si>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</si>
  <si>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</si>
  <si>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</si>
  <si>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</si>
  <si>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</si>
  <si>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</si>
  <si>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</si>
  <si>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</si>
  <si>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</si>
  <si>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</si>
  <si>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</si>
  <si>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</si>
  <si>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</si>
  <si>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</si>
  <si>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</si>
  <si>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</si>
  <si>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</si>
  <si>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</si>
  <si>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</si>
  <si>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</si>
  <si>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</si>
  <si>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</si>
  <si>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</si>
  <si>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</si>
  <si>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</si>
  <si>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</si>
  <si>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</si>
  <si>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</si>
  <si>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</si>
  <si>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</si>
  <si>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</si>
  <si>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</si>
  <si>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</si>
  <si>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</si>
  <si>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</si>
  <si>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</si>
  <si>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</si>
  <si>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</si>
  <si>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</si>
  <si>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</si>
  <si>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</si>
  <si>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</si>
  <si>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</si>
  <si>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</si>
  <si>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</si>
  <si>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</si>
  <si>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</si>
  <si>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</si>
  <si>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</si>
  <si>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</si>
  <si>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</si>
  <si>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</si>
  <si>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</si>
  <si>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</si>
  <si>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</si>
  <si>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</si>
  <si>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</si>
  <si>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</si>
  <si>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</si>
  <si>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</si>
  <si>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</si>
  <si>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</si>
  <si>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</si>
  <si>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</si>
  <si>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</si>
  <si>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</si>
  <si>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</si>
  <si>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</si>
  <si>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</si>
  <si>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</si>
  <si>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</si>
  <si>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</si>
  <si>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</si>
  <si>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</si>
  <si>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</si>
  <si>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</si>
  <si>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</si>
  <si>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</si>
  <si>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</si>
  <si>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</si>
  <si>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</si>
  <si>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</si>
  <si>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</si>
  <si>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</si>
  <si>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</si>
  <si>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</si>
  <si>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</si>
  <si>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</si>
  <si>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</si>
  <si>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</si>
  <si>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</si>
  <si>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</si>
  <si>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</si>
  <si>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</si>
  <si>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</si>
  <si>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</si>
  <si>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</si>
  <si>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</si>
  <si>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</si>
  <si>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</si>
  <si>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</si>
  <si>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</si>
  <si>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</si>
  <si>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</si>
  <si>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</si>
  <si>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</si>
  <si>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</si>
  <si>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</si>
  <si>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</si>
  <si>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</si>
  <si>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</si>
  <si>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</si>
  <si>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</si>
  <si>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</si>
  <si>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</si>
  <si>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</si>
  <si>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</si>
  <si>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</si>
  <si>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</si>
  <si>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</si>
  <si>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</si>
  <si>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</si>
  <si>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</si>
  <si>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</si>
  <si>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</si>
  <si>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</si>
  <si>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</si>
  <si>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</si>
  <si>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</si>
  <si>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</si>
  <si>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</si>
  <si>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</si>
  <si>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</si>
  <si>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</si>
  <si>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</si>
  <si>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</si>
  <si>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</si>
  <si>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</si>
  <si>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</si>
  <si>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</si>
  <si>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</si>
  <si>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</si>
  <si>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</si>
  <si>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</si>
  <si>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</si>
  <si>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</si>
  <si>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</si>
  <si>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</si>
  <si>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</si>
  <si>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</si>
  <si>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</si>
  <si>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</si>
  <si>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</si>
  <si>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</si>
  <si>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</si>
  <si>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</si>
  <si>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</si>
  <si>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</si>
  <si>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</si>
  <si>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</si>
  <si>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</si>
  <si>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</si>
  <si>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</si>
  <si>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</si>
  <si>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</si>
  <si>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</si>
  <si>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</si>
  <si>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</si>
  <si>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</si>
  <si>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</si>
  <si>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</si>
  <si>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</si>
  <si>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</si>
  <si>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</si>
  <si>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</si>
  <si>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</si>
  <si>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</si>
  <si>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</si>
  <si>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</si>
  <si>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</si>
  <si>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</si>
  <si>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</si>
  <si>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</si>
  <si>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</si>
  <si>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</si>
  <si>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</si>
  <si>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</si>
  <si>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</si>
  <si>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</si>
  <si>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</si>
  <si>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</si>
  <si>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</si>
  <si>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</si>
  <si>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</si>
  <si>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</si>
  <si>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</si>
  <si>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</si>
  <si>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</si>
  <si>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</si>
  <si>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</si>
  <si>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</si>
  <si>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</si>
  <si>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</si>
  <si>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</si>
  <si>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</si>
  <si>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</si>
  <si>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</si>
  <si>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</si>
  <si>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</si>
  <si>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</si>
  <si>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</si>
  <si>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</si>
  <si>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</si>
  <si>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</si>
  <si>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</si>
  <si>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</si>
  <si>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</si>
  <si>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</si>
  <si>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</si>
  <si>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</si>
  <si>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</si>
  <si>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</si>
  <si>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</si>
  <si>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</si>
  <si>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</si>
  <si>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</si>
  <si>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</si>
  <si>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</si>
  <si>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</si>
  <si>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</si>
  <si>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</si>
  <si>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</si>
  <si>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</si>
  <si>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</si>
  <si>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</si>
  <si>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</si>
  <si>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</si>
  <si>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</si>
  <si>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</si>
  <si>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</si>
  <si>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</si>
  <si>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</si>
  <si>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</si>
  <si>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</si>
  <si>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</si>
  <si>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</si>
  <si>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</si>
  <si>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</si>
  <si>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</si>
  <si>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</si>
  <si>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</si>
  <si>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</si>
  <si>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</si>
  <si>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</si>
  <si>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</si>
  <si>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</si>
  <si>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</si>
  <si>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</si>
  <si>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</si>
  <si>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</si>
  <si>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</si>
  <si>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</si>
  <si>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</si>
  <si>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</si>
  <si>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</si>
  <si>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</si>
  <si>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</si>
  <si>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</si>
  <si>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</si>
  <si>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</si>
  <si>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</si>
  <si>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</si>
  <si>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</si>
  <si>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</si>
  <si>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</si>
  <si>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</si>
  <si>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</si>
  <si>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</si>
  <si>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</si>
  <si>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</si>
  <si>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</si>
  <si>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</si>
  <si>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</si>
  <si>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</si>
  <si>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</si>
  <si>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</si>
  <si>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</si>
  <si>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</si>
  <si>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</si>
  <si>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</si>
  <si>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</si>
  <si>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</si>
  <si>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</si>
  <si>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</si>
  <si>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</si>
  <si>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</si>
  <si>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</si>
  <si>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</si>
  <si>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</si>
  <si>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</si>
  <si>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</si>
  <si>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</si>
  <si>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</si>
  <si>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</si>
  <si>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</si>
  <si>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</si>
  <si>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</si>
  <si>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</si>
  <si>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</si>
  <si>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</si>
  <si>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</si>
  <si>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</si>
  <si>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</si>
  <si>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</si>
  <si>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</si>
  <si>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</si>
  <si>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</si>
  <si>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</si>
  <si>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</si>
  <si>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</si>
  <si>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</si>
  <si>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</si>
  <si>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</si>
  <si>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</si>
  <si>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</si>
  <si>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</si>
  <si>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</si>
  <si>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</si>
  <si>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</si>
  <si>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</si>
  <si>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</si>
  <si>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</si>
  <si>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</si>
  <si>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</si>
  <si>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</si>
  <si>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</si>
  <si>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</si>
  <si>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</si>
  <si>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</si>
  <si>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</si>
  <si>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</si>
  <si>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</si>
  <si>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</si>
  <si>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</si>
  <si>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</si>
  <si>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</si>
  <si>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</si>
  <si>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</si>
  <si>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</si>
  <si>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</si>
  <si>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</si>
  <si>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</si>
  <si>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</si>
  <si>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</si>
  <si>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</si>
  <si>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</si>
  <si>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</si>
  <si>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</si>
  <si>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</si>
  <si>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</si>
  <si>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</si>
  <si>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</si>
  <si>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</si>
  <si>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</si>
  <si>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</si>
  <si>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</si>
  <si>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</si>
  <si>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</si>
  <si>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</si>
  <si>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</si>
  <si>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</si>
  <si>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</si>
  <si>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</si>
  <si>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</si>
  <si>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</si>
  <si>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</si>
  <si>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</si>
  <si>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</si>
  <si>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</si>
  <si>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</si>
  <si>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</si>
  <si>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</si>
  <si>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</si>
  <si>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</si>
  <si>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</si>
  <si>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</si>
  <si>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</si>
  <si>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</si>
  <si>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</si>
  <si>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</si>
  <si>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</si>
  <si>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</si>
  <si>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</si>
  <si>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</si>
  <si>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</si>
  <si>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</si>
  <si>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</si>
  <si>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</si>
  <si>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</si>
  <si>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</si>
  <si>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</si>
  <si>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</si>
  <si>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</si>
  <si>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</si>
  <si>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</si>
  <si>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</si>
  <si>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</si>
  <si>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</si>
  <si>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</si>
  <si>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</si>
  <si>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</si>
  <si>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</si>
  <si>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</si>
  <si>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</si>
  <si>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</si>
  <si>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</si>
  <si>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</si>
  <si>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</si>
  <si>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</si>
  <si>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</si>
  <si>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</si>
  <si>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</si>
  <si>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</si>
  <si>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</si>
  <si>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</si>
  <si>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</si>
  <si>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</si>
  <si>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</si>
  <si>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</si>
  <si>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</si>
  <si>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</si>
  <si>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</si>
  <si>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</si>
  <si>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</si>
  <si>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</si>
  <si>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</si>
  <si>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</si>
  <si>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</si>
  <si>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</si>
  <si>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</si>
  <si>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</si>
  <si>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</si>
  <si>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</si>
  <si>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</si>
  <si>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</si>
  <si>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</si>
  <si>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</si>
  <si>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</si>
  <si>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</si>
  <si>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</si>
  <si>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</si>
  <si>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</si>
  <si>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</si>
  <si>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</si>
  <si>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</si>
  <si>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</si>
  <si>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</si>
  <si>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</si>
  <si>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</si>
  <si>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</si>
  <si>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</si>
  <si>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</si>
  <si>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</si>
  <si>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</si>
  <si>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</si>
  <si>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</si>
  <si>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</si>
  <si>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</si>
  <si>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</si>
  <si>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</si>
  <si>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</si>
  <si>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</si>
  <si>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</si>
  <si>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</si>
  <si>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</si>
  <si>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</si>
  <si>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</si>
  <si>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</si>
  <si>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</si>
  <si>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</si>
  <si>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</si>
  <si>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</si>
  <si>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</si>
  <si>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</si>
  <si>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</si>
  <si>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</si>
  <si>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</si>
  <si>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</si>
  <si>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</si>
  <si>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</si>
  <si>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</si>
  <si>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</si>
  <si>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</si>
  <si>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</si>
  <si>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</si>
  <si>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</si>
  <si>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</si>
  <si>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</si>
  <si>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</si>
  <si>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</si>
  <si>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</si>
  <si>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</si>
  <si>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</si>
  <si>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</si>
  <si>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</si>
  <si>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</si>
  <si>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</si>
  <si>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</si>
  <si>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</si>
  <si>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</si>
  <si>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</si>
  <si>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</si>
  <si>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</si>
  <si>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</si>
  <si>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</si>
  <si>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</si>
  <si>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</si>
  <si>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</si>
  <si>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</si>
  <si>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</si>
  <si>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</si>
  <si>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</si>
  <si>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</si>
  <si>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</si>
  <si>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</si>
  <si>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</si>
  <si>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</si>
  <si>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</si>
  <si>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</si>
  <si>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</si>
  <si>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</si>
  <si>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</si>
  <si>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</si>
  <si>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</si>
  <si>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</si>
  <si>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</si>
  <si>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</si>
  <si>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</si>
  <si>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</si>
  <si>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</si>
  <si>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</si>
  <si>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</si>
  <si>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</si>
  <si>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</si>
  <si>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</si>
  <si>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</si>
  <si>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</si>
  <si>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</si>
  <si>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</si>
  <si>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</si>
  <si>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</si>
  <si>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</si>
  <si>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</si>
  <si>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</si>
  <si>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</si>
  <si>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</si>
  <si>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</si>
  <si>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</si>
  <si>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</si>
  <si>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</si>
  <si>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</si>
  <si>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</si>
  <si>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</si>
  <si>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</si>
  <si>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</si>
  <si>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</si>
  <si>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</si>
  <si>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</si>
  <si>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</si>
  <si>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</si>
  <si>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</si>
  <si>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</si>
  <si>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</si>
  <si>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</si>
  <si>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</si>
  <si>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</si>
  <si>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</si>
  <si>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</si>
  <si>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</si>
  <si>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</si>
  <si>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</si>
  <si>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</si>
  <si>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</si>
  <si>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</si>
  <si>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</si>
  <si>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</si>
  <si>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</si>
  <si>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</si>
  <si>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</si>
  <si>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</si>
  <si>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</si>
  <si>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</si>
  <si>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</si>
  <si>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</si>
  <si>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</si>
  <si>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</si>
  <si>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</si>
  <si>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</si>
  <si>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</si>
  <si>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</si>
  <si>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</si>
  <si>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</si>
  <si>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</si>
  <si>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</si>
  <si>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</si>
  <si>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</si>
  <si>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</si>
  <si>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</si>
  <si>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</si>
  <si>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</si>
  <si>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</si>
  <si>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</si>
  <si>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</si>
  <si>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</si>
  <si>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</si>
  <si>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</si>
  <si>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</si>
  <si>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</si>
  <si>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</si>
  <si>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</si>
  <si>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</si>
  <si>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</si>
  <si>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</si>
  <si>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</si>
  <si>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</si>
  <si>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</si>
  <si>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</si>
  <si>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</si>
  <si>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</si>
  <si>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</si>
  <si>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</si>
  <si>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</si>
  <si>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</si>
  <si>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</si>
  <si>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</si>
  <si>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</si>
  <si>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</si>
  <si>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</si>
  <si>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</si>
  <si>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</si>
  <si>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</si>
  <si>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</si>
  <si>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</si>
  <si>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</si>
  <si>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</si>
  <si>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</si>
  <si>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</si>
  <si>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</si>
  <si>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</si>
  <si>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</si>
  <si>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</si>
  <si>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</si>
  <si>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</si>
  <si>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</si>
  <si>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</si>
  <si>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</si>
  <si>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</si>
  <si>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</si>
  <si>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</si>
  <si>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</si>
  <si>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</si>
  <si>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</si>
  <si>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</si>
  <si>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</si>
  <si>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</si>
  <si>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</si>
  <si>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</si>
  <si>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</si>
  <si>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</si>
  <si>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</si>
  <si>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</si>
  <si>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</si>
  <si>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</si>
  <si>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</si>
  <si>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</si>
  <si>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</si>
  <si>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</si>
  <si>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</si>
  <si>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</si>
  <si>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</si>
  <si>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</si>
  <si>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</si>
  <si>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</si>
  <si>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</si>
  <si>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</si>
  <si>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</si>
  <si>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</si>
  <si>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</si>
  <si>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</si>
  <si>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</si>
  <si>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</si>
  <si>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</si>
  <si>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</si>
  <si>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</si>
  <si>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</si>
  <si>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</si>
  <si>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</si>
  <si>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</si>
  <si>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</si>
  <si>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</si>
  <si>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</si>
  <si>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</si>
  <si>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</si>
  <si>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</si>
  <si>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</si>
  <si>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</si>
  <si>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</si>
  <si>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</si>
  <si>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</si>
  <si>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</si>
  <si>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</si>
  <si>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</si>
  <si>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</si>
  <si>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</si>
  <si>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</si>
  <si>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</si>
  <si>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</si>
  <si>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</si>
  <si>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</si>
  <si>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</si>
  <si>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</si>
  <si>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</si>
  <si>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</si>
  <si>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</si>
  <si>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</si>
  <si>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</si>
  <si>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</si>
  <si>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</si>
  <si>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</si>
  <si>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</si>
  <si>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</si>
  <si>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</si>
  <si>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</si>
  <si>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</si>
  <si>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</si>
  <si>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</si>
  <si>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</si>
  <si>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</si>
  <si>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</si>
  <si>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</si>
  <si>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</si>
  <si>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</si>
  <si>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</si>
  <si>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</si>
  <si>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</si>
  <si>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</si>
  <si>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</si>
  <si>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</si>
  <si>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</si>
  <si>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</si>
  <si>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</si>
  <si>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</si>
  <si>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</si>
  <si>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</si>
  <si>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</si>
  <si>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</si>
  <si>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</si>
  <si>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</si>
  <si>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</si>
  <si>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</si>
  <si>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</si>
  <si>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</si>
  <si>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</si>
  <si>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</si>
  <si>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</si>
  <si>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</si>
  <si>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</si>
  <si>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</si>
  <si>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</si>
  <si>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</si>
  <si>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</si>
  <si>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</si>
  <si>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</si>
  <si>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</si>
  <si>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</si>
  <si>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</si>
  <si>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</si>
  <si>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</si>
  <si>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</si>
  <si>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</si>
  <si>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</si>
  <si>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</si>
  <si>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</si>
  <si>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</si>
  <si>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</si>
  <si>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</si>
  <si>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</si>
  <si>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</si>
  <si>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</si>
  <si>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</si>
  <si>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</si>
  <si>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</si>
  <si>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</si>
  <si>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</si>
  <si>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</si>
  <si>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</si>
  <si>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</si>
  <si>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</si>
  <si>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</si>
  <si>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</si>
  <si>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</si>
  <si>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</si>
  <si>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</si>
  <si>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</si>
  <si>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</si>
  <si>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</si>
  <si>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</si>
  <si>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</si>
  <si>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</si>
  <si>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</si>
  <si>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</si>
  <si>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</si>
  <si>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</si>
  <si>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</si>
  <si>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</si>
  <si>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</si>
  <si>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</si>
  <si>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</si>
  <si>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</si>
  <si>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</si>
  <si>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</si>
  <si>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</si>
  <si>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</si>
  <si>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</si>
  <si>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</si>
  <si>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</si>
  <si>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</si>
  <si>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</si>
  <si>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</si>
  <si>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</si>
  <si>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</si>
  <si>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</si>
  <si>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</si>
  <si>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</si>
  <si>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</si>
  <si>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</si>
  <si>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</si>
  <si>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</si>
  <si>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</si>
  <si>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</si>
  <si>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</si>
  <si>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</si>
  <si>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</si>
  <si>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</si>
  <si>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</si>
  <si>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</si>
  <si>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</si>
  <si>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</si>
  <si>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</si>
  <si>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</si>
  <si>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</si>
  <si>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</si>
  <si>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</si>
  <si>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</si>
  <si>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</si>
  <si>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</si>
  <si>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</si>
  <si>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</si>
  <si>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</si>
  <si>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</si>
  <si>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</si>
  <si>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</si>
  <si>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</si>
  <si>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</si>
  <si>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</si>
  <si>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</si>
  <si>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</si>
  <si>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</si>
  <si>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</si>
  <si>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</si>
  <si>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</si>
  <si>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</si>
  <si>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</si>
  <si>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</si>
  <si>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</si>
  <si>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</si>
  <si>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</si>
  <si>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</si>
  <si>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</si>
  <si>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</si>
  <si>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</si>
  <si>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</si>
  <si>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</si>
  <si>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</si>
  <si>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</si>
  <si>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</si>
  <si>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</si>
  <si>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</si>
  <si>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</si>
  <si>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</si>
  <si>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</si>
  <si>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</si>
  <si>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</si>
  <si>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</si>
  <si>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</si>
  <si>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</si>
  <si>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</si>
  <si>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</si>
  <si>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</si>
  <si>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</si>
  <si>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</si>
  <si>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</si>
  <si>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</si>
  <si>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</si>
  <si>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</si>
  <si>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</si>
  <si>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</si>
  <si>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</si>
  <si>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</si>
  <si>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</si>
  <si>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</si>
  <si>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</si>
  <si>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</si>
  <si>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</si>
  <si>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</si>
  <si>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</si>
  <si>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</si>
  <si>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</si>
  <si>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</si>
  <si>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</si>
  <si>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</si>
  <si>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</si>
  <si>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</si>
  <si>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</si>
  <si>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</si>
  <si>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</si>
  <si>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</si>
  <si>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</si>
  <si>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</si>
  <si>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</si>
  <si>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</si>
  <si>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</si>
  <si>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</si>
  <si>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</si>
  <si>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</si>
  <si>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</si>
  <si>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</si>
  <si>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</si>
  <si>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</si>
  <si>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</si>
  <si>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</si>
  <si>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</si>
  <si>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</si>
  <si>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</si>
  <si>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</si>
  <si>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</si>
  <si>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</si>
  <si>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</si>
  <si>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</si>
  <si>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</si>
  <si>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</si>
  <si>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</si>
  <si>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</si>
  <si>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</si>
  <si>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</si>
  <si>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</si>
  <si>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</si>
  <si>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</si>
  <si>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</si>
  <si>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</si>
  <si>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</si>
  <si>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</si>
  <si>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</si>
  <si>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</si>
  <si>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</si>
  <si>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</si>
  <si>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</si>
  <si>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</si>
  <si>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</si>
  <si>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</si>
  <si>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</si>
  <si>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</si>
  <si>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</si>
  <si>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</si>
  <si>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</si>
  <si>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</si>
  <si>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</si>
  <si>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</si>
  <si>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</si>
  <si>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</si>
  <si>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</si>
  <si>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</si>
  <si>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</si>
  <si>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</si>
  <si>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</si>
  <si>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</si>
  <si>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</si>
  <si>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</si>
  <si>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</si>
  <si>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</si>
  <si>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</si>
  <si>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</si>
  <si>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</si>
  <si>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</si>
  <si>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</si>
  <si>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</si>
  <si>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</si>
  <si>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</si>
  <si>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</si>
  <si>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</si>
  <si>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</si>
  <si>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</si>
  <si>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</si>
  <si>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</si>
  <si>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</si>
  <si>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</si>
  <si>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</si>
  <si>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</si>
  <si>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</si>
  <si>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</si>
  <si>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</si>
  <si>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</si>
  <si>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</si>
  <si>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</si>
  <si>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</si>
  <si>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</si>
  <si>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</si>
  <si>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</si>
  <si>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</si>
  <si>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</si>
  <si>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</si>
  <si>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</si>
  <si>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</si>
  <si>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</si>
  <si>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</si>
  <si>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</si>
  <si>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</si>
  <si>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</si>
  <si>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</si>
  <si>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</si>
  <si>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</si>
  <si>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</si>
  <si>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</si>
  <si>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</si>
  <si>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</si>
  <si>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</si>
  <si>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</si>
  <si>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</si>
  <si>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</si>
  <si>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</si>
  <si>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</si>
  <si>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</si>
  <si>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</si>
  <si>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</si>
  <si>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</si>
  <si>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</si>
  <si>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</si>
  <si>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</si>
  <si>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</si>
  <si>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</si>
  <si>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</si>
  <si>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</si>
  <si>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</si>
  <si>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</si>
  <si>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</si>
  <si>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</si>
  <si>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</si>
  <si>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</si>
  <si>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</si>
  <si>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</si>
  <si>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</si>
  <si>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</si>
  <si>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</si>
  <si>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</si>
  <si>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</si>
  <si>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</si>
  <si>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</si>
  <si>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</si>
  <si>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</si>
  <si>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</si>
  <si>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</si>
  <si>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</si>
  <si>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</si>
  <si>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</si>
  <si>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</si>
  <si>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</si>
  <si>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</si>
  <si>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</si>
  <si>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</si>
  <si>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</si>
  <si>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</si>
  <si>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</si>
  <si>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</si>
  <si>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</si>
  <si>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</si>
  <si>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</si>
  <si>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</si>
  <si>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</si>
  <si>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</si>
  <si>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</si>
  <si>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</si>
  <si>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</si>
  <si>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</si>
  <si>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</si>
  <si>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</si>
  <si>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</si>
  <si>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</si>
  <si>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</si>
  <si>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</si>
  <si>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</si>
  <si>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</si>
  <si>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</si>
  <si>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</si>
  <si>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</si>
  <si>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</si>
  <si>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</si>
  <si>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</si>
  <si>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</si>
  <si>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</si>
  <si>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</si>
  <si>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</si>
  <si>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</si>
  <si>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</si>
  <si>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</si>
  <si>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</si>
  <si>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</si>
  <si>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</si>
  <si>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</si>
  <si>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</si>
  <si>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</si>
  <si>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</si>
  <si>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</si>
  <si>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</si>
  <si>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</si>
  <si>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</si>
  <si>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</si>
  <si>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</si>
  <si>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</si>
  <si>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</si>
  <si>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</si>
  <si>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</si>
  <si>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</si>
  <si>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</si>
  <si>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</si>
  <si>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</si>
  <si>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</si>
  <si>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</si>
  <si>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</si>
  <si>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</si>
  <si>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</si>
  <si>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</si>
  <si>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</si>
  <si>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</si>
  <si>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</si>
  <si>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</si>
  <si>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</si>
  <si>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</si>
  <si>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</si>
  <si>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</si>
  <si>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</si>
  <si>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</si>
  <si>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</si>
  <si>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</si>
  <si>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</si>
  <si>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</si>
  <si>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</si>
  <si>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</si>
  <si>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</si>
  <si>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</si>
  <si>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</si>
  <si>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</si>
  <si>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</si>
  <si>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</si>
  <si>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</si>
  <si>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</si>
  <si>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</si>
  <si>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</si>
  <si>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</si>
  <si>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</si>
  <si>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</si>
  <si>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</si>
  <si>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</si>
  <si>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</si>
  <si>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</si>
  <si>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</si>
  <si>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</si>
  <si>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</si>
  <si>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</si>
  <si>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</si>
  <si>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</si>
  <si>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</si>
  <si>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</si>
  <si>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</si>
  <si>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</si>
  <si>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</si>
  <si>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</si>
  <si>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</si>
  <si>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</si>
  <si>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</si>
  <si>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</si>
  <si>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</si>
  <si>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</si>
  <si>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</si>
  <si>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</si>
  <si>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</si>
  <si>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</si>
  <si>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</si>
  <si>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</si>
  <si>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</si>
  <si>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</si>
  <si>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</si>
  <si>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</si>
  <si>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</si>
  <si>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</si>
  <si>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</si>
  <si>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</si>
  <si>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</si>
  <si>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</si>
  <si>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</si>
  <si>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</si>
  <si>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</si>
  <si>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</si>
  <si>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</si>
  <si>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</si>
  <si>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</si>
  <si>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</si>
  <si>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</si>
  <si>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</si>
  <si>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</si>
  <si>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</si>
  <si>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</si>
  <si>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</si>
  <si>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</si>
  <si>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</si>
  <si>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</si>
  <si>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</si>
  <si>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</si>
  <si>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</si>
  <si>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</si>
  <si>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</si>
  <si>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</si>
  <si>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</si>
  <si>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</si>
  <si>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</si>
  <si>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</si>
  <si>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</si>
  <si>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</si>
  <si>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</si>
  <si>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</si>
  <si>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</si>
  <si>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</si>
  <si>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</si>
  <si>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</si>
  <si>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</si>
  <si>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</si>
  <si>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</si>
  <si>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</si>
  <si>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</si>
  <si>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</si>
  <si>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</si>
  <si>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</si>
  <si>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</si>
  <si>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</si>
  <si>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</si>
  <si>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</si>
  <si>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</si>
  <si>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</si>
  <si>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</si>
  <si>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</si>
  <si>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</si>
  <si>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</si>
  <si>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</si>
  <si>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</si>
  <si>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</si>
  <si>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</si>
  <si>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</si>
  <si>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</si>
  <si>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</si>
  <si>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</si>
  <si>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</si>
  <si>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</si>
  <si>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</si>
  <si>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</si>
  <si>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</si>
  <si>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</si>
  <si>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</si>
  <si>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</si>
  <si>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</si>
  <si>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</si>
  <si>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</si>
  <si>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</si>
  <si>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</si>
  <si>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</si>
  <si>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</si>
  <si>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</si>
  <si>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</si>
  <si>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</si>
  <si>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</si>
  <si>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</si>
  <si>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</si>
  <si>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</si>
  <si>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</si>
  <si>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</si>
  <si>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</si>
  <si>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</si>
  <si>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</si>
  <si>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</si>
  <si>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</si>
  <si>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</si>
  <si>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</si>
  <si>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</si>
  <si>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</si>
  <si>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</si>
  <si>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</si>
  <si>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</si>
  <si>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</si>
  <si>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</si>
  <si>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</si>
  <si>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</si>
  <si>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</si>
  <si>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</si>
  <si>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</si>
  <si>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</si>
  <si>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</si>
  <si>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</si>
  <si>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</si>
  <si>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</si>
  <si>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</si>
  <si>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</si>
  <si>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</si>
  <si>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</si>
  <si>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</si>
  <si>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</si>
  <si>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</si>
  <si>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</si>
  <si>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</si>
  <si>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</si>
  <si>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</si>
  <si>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</si>
  <si>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</si>
  <si>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</si>
  <si>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</si>
  <si>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</si>
  <si>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</si>
  <si>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</si>
  <si>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</si>
  <si>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</si>
  <si>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</si>
  <si>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</si>
  <si>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</si>
  <si>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</si>
  <si>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</si>
  <si>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</si>
  <si>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</si>
  <si>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</si>
  <si>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</si>
  <si>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</si>
  <si>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</si>
  <si>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</si>
  <si>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</si>
  <si>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</si>
  <si>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</si>
  <si>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</si>
  <si>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</si>
  <si>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</si>
  <si>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</si>
  <si>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</si>
  <si>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</si>
  <si>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</si>
  <si>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</si>
  <si>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</si>
  <si>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</si>
  <si>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</si>
  <si>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</si>
  <si>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</si>
  <si>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</si>
  <si>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</si>
  <si>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</si>
  <si>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</si>
  <si>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</si>
  <si>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</si>
  <si>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</si>
  <si>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</si>
  <si>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</si>
  <si>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</si>
  <si>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</si>
  <si>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</si>
  <si>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</si>
  <si>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</si>
  <si>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</si>
  <si>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</si>
  <si>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</si>
  <si>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</si>
  <si>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</si>
  <si>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</si>
  <si>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</si>
  <si>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</si>
  <si>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</si>
  <si>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</si>
  <si>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</si>
  <si>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</si>
  <si>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</si>
  <si>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</si>
  <si>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</si>
  <si>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</si>
  <si>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</si>
  <si>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</si>
  <si>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</si>
  <si>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</si>
  <si>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</si>
  <si>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</si>
  <si>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</si>
  <si>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</si>
  <si>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</si>
  <si>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</si>
  <si>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</si>
  <si>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</si>
  <si>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</si>
  <si>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</si>
  <si>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</si>
  <si>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</si>
  <si>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</si>
  <si>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</si>
  <si>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</si>
  <si>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</si>
  <si>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</si>
  <si>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</si>
  <si>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</si>
  <si>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</si>
  <si>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</si>
  <si>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</si>
  <si>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</si>
  <si>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</si>
  <si>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</si>
  <si>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</si>
  <si>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</si>
  <si>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</si>
  <si>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</si>
  <si>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</si>
  <si>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</si>
  <si>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</si>
  <si>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</si>
  <si>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</si>
  <si>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</si>
  <si>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</si>
  <si>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</si>
  <si>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</si>
  <si>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</si>
  <si>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</si>
  <si>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</si>
  <si>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</si>
  <si>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</si>
  <si>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</si>
  <si>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</si>
  <si>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</si>
  <si>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</si>
  <si>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</si>
  <si>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</si>
  <si>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</si>
  <si>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</si>
  <si>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</si>
  <si>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</si>
  <si>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</si>
  <si>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</si>
  <si>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</si>
  <si>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</si>
  <si>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</si>
  <si>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</si>
  <si>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</si>
  <si>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</si>
  <si>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</si>
  <si>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</si>
  <si>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</si>
  <si>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</si>
  <si>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</si>
  <si>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</si>
  <si>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</si>
  <si>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</si>
  <si>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</si>
  <si>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</si>
  <si>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</si>
  <si>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</si>
  <si>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</si>
  <si>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</si>
  <si>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</si>
  <si>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</si>
  <si>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</si>
  <si>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</si>
  <si>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</si>
  <si>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</si>
  <si>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</si>
  <si>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</si>
  <si>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</si>
  <si>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</si>
  <si>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</si>
  <si>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</si>
  <si>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</si>
  <si>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</si>
  <si>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</si>
  <si>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</si>
  <si>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</si>
  <si>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</si>
  <si>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</si>
  <si>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</si>
  <si>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</si>
  <si>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</si>
  <si>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</si>
  <si>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</si>
  <si>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</si>
  <si>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</si>
  <si>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</si>
  <si>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</si>
  <si>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</si>
  <si>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</si>
  <si>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</si>
  <si>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</si>
  <si>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</si>
  <si>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</si>
  <si>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</si>
  <si>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</si>
  <si>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</si>
  <si>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</si>
  <si>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</si>
  <si>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</si>
  <si>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</si>
  <si>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</si>
  <si>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</si>
  <si>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</si>
  <si>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</si>
  <si>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</si>
  <si>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</si>
  <si>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</si>
  <si>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</si>
  <si>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</si>
  <si>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</si>
  <si>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</si>
  <si>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</si>
  <si>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</si>
  <si>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</si>
  <si>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</si>
  <si>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</si>
  <si>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</si>
  <si>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</si>
  <si>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</si>
  <si>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</si>
  <si>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</si>
  <si>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</si>
  <si>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</si>
  <si>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</si>
  <si>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</si>
  <si>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</si>
  <si>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</si>
  <si>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</si>
  <si>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</si>
  <si>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</si>
  <si>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</si>
  <si>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</si>
  <si>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</si>
  <si>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</si>
  <si>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</si>
  <si>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</si>
  <si>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</si>
  <si>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</si>
  <si>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</si>
  <si>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</si>
  <si>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</si>
  <si>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</si>
  <si>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</si>
  <si>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</si>
  <si>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</si>
  <si>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</si>
  <si>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</si>
  <si>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</si>
  <si>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</si>
  <si>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</si>
  <si>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</si>
  <si>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</si>
  <si>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</si>
  <si>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</si>
  <si>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</si>
  <si>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</si>
  <si>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</si>
  <si>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</si>
  <si>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</si>
  <si>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</si>
  <si>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</si>
  <si>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</si>
  <si>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</si>
  <si>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</si>
  <si>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</si>
  <si>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</si>
  <si>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</si>
  <si>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</si>
  <si>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</si>
  <si>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</si>
  <si>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</si>
  <si>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</si>
  <si>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</si>
  <si>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</si>
  <si>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</si>
  <si>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</si>
  <si>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</si>
  <si>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</si>
  <si>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</si>
  <si>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</si>
  <si>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</si>
  <si>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</si>
  <si>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</si>
  <si>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</si>
  <si>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</si>
  <si>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</si>
  <si>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</si>
  <si>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</si>
  <si>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</si>
  <si>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</si>
  <si>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</si>
  <si>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</si>
  <si>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</si>
  <si>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</si>
  <si>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</si>
  <si>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</si>
  <si>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</si>
  <si>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</si>
  <si>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</si>
  <si>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</si>
  <si>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</si>
  <si>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</si>
  <si>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</si>
  <si>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</si>
  <si>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</si>
  <si>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</si>
  <si>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</si>
  <si>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</si>
  <si>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</si>
  <si>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</si>
  <si>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</si>
  <si>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</si>
  <si>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</si>
  <si>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</si>
  <si>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</si>
  <si>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</si>
  <si>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</si>
  <si>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</si>
  <si>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</si>
  <si>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</si>
  <si>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</si>
  <si>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</si>
  <si>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</si>
  <si>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</si>
  <si>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</si>
  <si>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</si>
  <si>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</si>
  <si>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</si>
  <si>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</si>
  <si>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</si>
  <si>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</si>
  <si>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</si>
  <si>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</si>
  <si>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</si>
  <si>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</si>
  <si>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</si>
  <si>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</si>
  <si>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</si>
  <si>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</si>
  <si>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</si>
  <si>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</si>
  <si>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</si>
  <si>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</si>
  <si>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</si>
  <si>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</si>
  <si>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</si>
  <si>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</si>
  <si>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</si>
  <si>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</si>
  <si>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</si>
  <si>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</si>
  <si>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</si>
  <si>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</si>
  <si>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</si>
  <si>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</si>
  <si>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</si>
  <si>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</si>
  <si>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</si>
  <si>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</si>
  <si>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</si>
  <si>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</si>
  <si>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</si>
  <si>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</si>
  <si>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</si>
  <si>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</si>
  <si>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</si>
  <si>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</si>
  <si>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</si>
  <si>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</si>
  <si>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</si>
  <si>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</si>
  <si>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</si>
  <si>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</si>
  <si>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</si>
  <si>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</si>
  <si>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</si>
  <si>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</si>
  <si>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</si>
  <si>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</si>
  <si>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</si>
  <si>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</si>
  <si>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</si>
  <si>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</si>
  <si>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</si>
  <si>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</si>
  <si>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</si>
  <si>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</si>
  <si>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</si>
  <si>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</si>
  <si>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</si>
  <si>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</si>
  <si>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</si>
  <si>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</si>
  <si>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</si>
  <si>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</si>
  <si>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</si>
  <si>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</si>
  <si>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</si>
  <si>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</si>
  <si>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</si>
  <si>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</si>
  <si>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</si>
  <si>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</si>
  <si>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</si>
  <si>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</si>
  <si>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</si>
  <si>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</si>
  <si>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</si>
  <si>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</si>
  <si>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</si>
  <si>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</si>
  <si>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</si>
  <si>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</si>
  <si>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</si>
  <si>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</si>
  <si>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</si>
  <si>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</si>
  <si>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</si>
  <si>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</si>
  <si>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</si>
  <si>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</si>
  <si>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</si>
  <si>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</si>
  <si>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</si>
  <si>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</si>
  <si>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</si>
  <si>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</si>
  <si>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</si>
  <si>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</si>
  <si>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</si>
  <si>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</si>
  <si>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</si>
  <si>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</si>
  <si>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</si>
  <si>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</si>
  <si>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</si>
  <si>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</si>
  <si>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</si>
  <si>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</si>
  <si>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</si>
  <si>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</si>
  <si>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</si>
  <si>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</si>
  <si>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</si>
  <si>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</si>
  <si>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</si>
  <si>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</si>
  <si>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</si>
  <si>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</si>
  <si>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</si>
  <si>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</si>
  <si>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</si>
  <si>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</si>
  <si>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</si>
  <si>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</si>
  <si>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</si>
  <si>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</si>
  <si>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</si>
  <si>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</si>
  <si>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</si>
  <si>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</si>
  <si>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</si>
  <si>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</si>
  <si>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</si>
  <si>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</si>
  <si>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</si>
  <si>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</si>
  <si>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</si>
  <si>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</si>
  <si>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</si>
  <si>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</si>
  <si>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</si>
  <si>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</si>
  <si>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</si>
  <si>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</si>
  <si>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</si>
  <si>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</si>
  <si>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</si>
  <si>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</si>
  <si>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</si>
  <si>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</si>
  <si>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</si>
  <si>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</si>
  <si>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</si>
  <si>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</si>
  <si>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</si>
  <si>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</si>
  <si>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</si>
  <si>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</si>
  <si>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</si>
  <si>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</si>
  <si>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</si>
  <si>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</si>
  <si>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</si>
  <si>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</si>
  <si>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</si>
  <si>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</si>
  <si>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</si>
  <si>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</si>
  <si>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</si>
  <si>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</si>
  <si>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</si>
  <si>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</si>
  <si>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</si>
  <si>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</si>
  <si>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</si>
  <si>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</si>
  <si>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</si>
  <si>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</si>
  <si>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</si>
  <si>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</si>
  <si>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</si>
  <si>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</si>
  <si>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</si>
  <si>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</si>
  <si>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</si>
  <si>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</si>
  <si>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</si>
  <si>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</si>
  <si>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</si>
  <si>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</si>
  <si>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</si>
  <si>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</si>
  <si>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</si>
  <si>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</si>
  <si>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</si>
  <si>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</si>
  <si>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</si>
  <si>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</si>
  <si>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</si>
  <si>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</si>
  <si>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</si>
  <si>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</si>
  <si>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</si>
  <si>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</si>
  <si>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</si>
  <si>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</si>
  <si>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</si>
  <si>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</si>
  <si>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</si>
  <si>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</si>
  <si>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</si>
  <si>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</si>
  <si>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</si>
  <si>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</si>
  <si>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</si>
  <si>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</si>
  <si>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</si>
  <si>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</si>
  <si>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</si>
  <si>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</si>
  <si>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</si>
  <si>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</si>
  <si>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</si>
  <si>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</si>
  <si>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</si>
  <si>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</si>
  <si>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</si>
  <si>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</si>
  <si>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</si>
  <si>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</si>
  <si>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</si>
  <si>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</si>
  <si>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</si>
  <si>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</si>
  <si>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</si>
  <si>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</si>
  <si>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</si>
  <si>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</si>
  <si>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</si>
  <si>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</si>
  <si>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</si>
  <si>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</si>
  <si>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</si>
  <si>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</si>
  <si>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</si>
  <si>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</si>
  <si>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</si>
  <si>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</si>
  <si>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</si>
  <si>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</si>
  <si>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</si>
  <si>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</si>
  <si>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</si>
  <si>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</si>
  <si>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</si>
  <si>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</si>
  <si>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</si>
  <si>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</si>
  <si>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</si>
  <si>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</si>
  <si>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</si>
  <si>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</si>
  <si>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</si>
  <si>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</si>
  <si>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</si>
  <si>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</si>
  <si>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</si>
  <si>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</si>
  <si>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</si>
  <si>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</si>
  <si>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</si>
  <si>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</si>
  <si>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</si>
  <si>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</si>
  <si>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</si>
  <si>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</si>
  <si>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</si>
  <si>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</si>
  <si>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</si>
  <si>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</si>
  <si>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</si>
  <si>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</si>
  <si>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</si>
  <si>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</si>
  <si>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</si>
  <si>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</si>
  <si>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</si>
  <si>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</si>
  <si>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</si>
  <si>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</si>
  <si>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</si>
  <si>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</si>
  <si>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</si>
  <si>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</si>
  <si>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</si>
  <si>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</si>
  <si>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</si>
  <si>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</si>
  <si>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</si>
  <si>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</si>
  <si>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</si>
  <si>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</si>
  <si>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</si>
  <si>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</si>
  <si>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</si>
  <si>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</si>
  <si>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</si>
  <si>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</si>
  <si>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</si>
  <si>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</si>
  <si>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</si>
  <si>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</si>
  <si>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</si>
  <si>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</si>
  <si>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</si>
  <si>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</si>
  <si>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</si>
  <si>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</si>
  <si>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</si>
  <si>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</si>
  <si>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</si>
  <si>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</si>
  <si>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</si>
  <si>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</si>
  <si>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</si>
  <si>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</si>
  <si>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</si>
  <si>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</si>
  <si>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</si>
  <si>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</si>
  <si>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</si>
  <si>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</si>
  <si>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</si>
  <si>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</si>
  <si>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</si>
  <si>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</si>
  <si>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</si>
  <si>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</si>
  <si>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</si>
  <si>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</si>
  <si>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</si>
  <si>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</si>
  <si>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</si>
  <si>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</si>
  <si>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</si>
  <si>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</si>
  <si>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</si>
  <si>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</si>
  <si>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</si>
  <si>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</si>
  <si>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</si>
  <si>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</si>
  <si>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</si>
  <si>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</si>
  <si>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</si>
  <si>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</si>
  <si>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</si>
  <si>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</si>
  <si>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</si>
  <si>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</si>
  <si>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</si>
  <si>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</si>
  <si>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</si>
  <si>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</si>
  <si>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</si>
  <si>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</si>
  <si>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</si>
  <si>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</si>
  <si>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</si>
  <si>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</si>
  <si>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</si>
  <si>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</si>
  <si>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</si>
  <si>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</si>
  <si>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</si>
  <si>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</si>
  <si>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</si>
  <si>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</si>
  <si>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</si>
  <si>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</si>
  <si>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</si>
  <si>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</si>
  <si>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</si>
  <si>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</si>
  <si>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</si>
  <si>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</si>
  <si>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</si>
  <si>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</si>
  <si>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</si>
  <si>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</si>
  <si>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</si>
  <si>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</si>
  <si>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</si>
  <si>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</si>
  <si>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</si>
  <si>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</si>
  <si>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</si>
  <si>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</si>
  <si>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</si>
  <si>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</si>
  <si>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</si>
  <si>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</si>
  <si>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</si>
  <si>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</si>
  <si>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</si>
  <si>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</si>
  <si>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</si>
  <si>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</si>
  <si>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</si>
  <si>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</si>
  <si>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</si>
  <si>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</si>
  <si>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</si>
  <si>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</si>
  <si>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</si>
  <si>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</si>
  <si>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</si>
  <si>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</si>
  <si>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</si>
  <si>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</si>
  <si>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</si>
  <si>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</si>
  <si>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</si>
  <si>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</si>
  <si>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</si>
  <si>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</si>
  <si>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</si>
  <si>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</si>
  <si>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</si>
  <si>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</si>
  <si>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</si>
  <si>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</si>
  <si>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</si>
  <si>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</si>
  <si>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</si>
  <si>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</si>
  <si>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</si>
  <si>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</si>
  <si>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</si>
  <si>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</si>
  <si>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</si>
  <si>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</si>
  <si>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</si>
  <si>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</si>
  <si>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</si>
  <si>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</si>
  <si>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</si>
  <si>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</si>
  <si>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</si>
  <si>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</si>
  <si>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</si>
  <si>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</si>
  <si>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</si>
  <si>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</si>
  <si>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</si>
  <si>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</si>
  <si>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</si>
  <si>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</si>
  <si>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</si>
  <si>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</si>
  <si>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</si>
  <si>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</si>
  <si>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</si>
  <si>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</si>
  <si>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</si>
  <si>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</si>
  <si>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</si>
  <si>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</si>
  <si>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</si>
  <si>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</si>
  <si>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</si>
  <si>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</si>
  <si>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</si>
  <si>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</si>
  <si>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</si>
  <si>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</si>
  <si>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</si>
  <si>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</si>
  <si>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</si>
  <si>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</si>
  <si>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</si>
  <si>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</si>
  <si>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</si>
  <si>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</si>
  <si>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</si>
  <si>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</si>
  <si>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</si>
  <si>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</si>
  <si>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</si>
  <si>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</si>
  <si>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</si>
  <si>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</si>
  <si>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</si>
  <si>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</si>
  <si>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</si>
  <si>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</si>
  <si>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</si>
  <si>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</si>
  <si>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</si>
  <si>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</si>
  <si>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</si>
  <si>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</si>
  <si>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</si>
  <si>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</si>
  <si>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</si>
  <si>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</si>
  <si>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</si>
  <si>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</si>
  <si>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</si>
  <si>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</si>
  <si>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</si>
  <si>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</si>
  <si>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</si>
  <si>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</si>
  <si>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</si>
  <si>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</si>
  <si>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</si>
  <si>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</si>
  <si>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</si>
  <si>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</si>
  <si>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</si>
  <si>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</si>
  <si>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</si>
  <si>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</si>
  <si>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</si>
  <si>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</si>
  <si>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</si>
  <si>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</si>
  <si>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</si>
  <si>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</si>
  <si>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</si>
  <si>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</si>
  <si>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</si>
  <si>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</si>
  <si>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</si>
  <si>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</si>
  <si>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</si>
  <si>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</si>
  <si>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</si>
  <si>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</si>
  <si>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</si>
  <si>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</si>
  <si>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</si>
  <si>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</si>
  <si>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</si>
  <si>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</si>
  <si>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</si>
  <si>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</si>
  <si>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</si>
  <si>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</si>
  <si>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</si>
  <si>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</si>
  <si>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</si>
  <si>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</si>
  <si>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</si>
  <si>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</si>
  <si>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</si>
  <si>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</si>
  <si>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</si>
  <si>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</si>
  <si>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</si>
  <si>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</si>
  <si>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</si>
  <si>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</si>
  <si>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</si>
  <si>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</si>
  <si>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</si>
  <si>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</si>
  <si>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</si>
  <si>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</si>
  <si>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</si>
  <si>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</si>
  <si>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</si>
  <si>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</si>
  <si>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</si>
  <si>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</si>
  <si>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</si>
  <si>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</si>
  <si>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</si>
  <si>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</si>
  <si>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</si>
  <si>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</si>
  <si>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</si>
  <si>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</si>
  <si>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</si>
  <si>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</si>
  <si>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</si>
  <si>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</si>
  <si>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</si>
  <si>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</si>
  <si>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</si>
  <si>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</si>
  <si>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</si>
  <si>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</si>
  <si>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</si>
  <si>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</si>
  <si>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</si>
  <si>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</si>
  <si>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</si>
  <si>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</si>
  <si>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</si>
  <si>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</si>
  <si>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</si>
  <si>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</si>
  <si>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</si>
  <si>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</si>
  <si>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</si>
  <si>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</si>
  <si>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</si>
  <si>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</si>
  <si>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</si>
  <si>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</si>
  <si>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</si>
  <si>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</si>
  <si>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</si>
  <si>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</si>
  <si>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</si>
  <si>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</si>
  <si>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</si>
  <si>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</si>
  <si>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</si>
  <si>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</si>
  <si>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</si>
  <si>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</si>
  <si>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</si>
  <si>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</si>
  <si>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</si>
  <si>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</si>
  <si>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</si>
  <si>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</si>
  <si>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</si>
  <si>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</si>
  <si>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</si>
  <si>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</si>
  <si>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</si>
  <si>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</si>
  <si>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</si>
  <si>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</si>
  <si>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</si>
  <si>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</si>
  <si>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</si>
  <si>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</si>
  <si>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</si>
  <si>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</si>
  <si>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</si>
  <si>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</si>
  <si>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</si>
  <si>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</si>
  <si>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</si>
  <si>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</si>
  <si>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</si>
  <si>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</si>
  <si>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</si>
  <si>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</si>
  <si>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</si>
  <si>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</si>
  <si>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</si>
  <si>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</si>
  <si>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</si>
  <si>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</si>
  <si>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</si>
  <si>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</si>
  <si>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</si>
  <si>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</si>
  <si>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</si>
  <si>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</si>
  <si>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</si>
  <si>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</si>
  <si>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</si>
  <si>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</si>
  <si>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</si>
  <si>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</si>
  <si>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</si>
  <si>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</si>
  <si>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</si>
  <si>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</si>
  <si>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</si>
  <si>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</si>
  <si>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</si>
  <si>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</si>
  <si>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</si>
  <si>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</si>
  <si>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</si>
  <si>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</si>
  <si>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</si>
  <si>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</si>
  <si>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</si>
  <si>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</si>
  <si>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</si>
  <si>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</si>
  <si>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</si>
  <si>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</si>
  <si>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</si>
  <si>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</si>
  <si>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</si>
  <si>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</si>
  <si>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</si>
  <si>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</si>
  <si>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</si>
  <si>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</si>
  <si>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</si>
  <si>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</si>
  <si>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</si>
  <si>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</si>
  <si>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</si>
  <si>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</si>
  <si>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</si>
  <si>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</si>
  <si>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</si>
  <si>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</si>
  <si>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</si>
  <si>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</si>
  <si>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</si>
  <si>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</si>
  <si>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</si>
  <si>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</si>
  <si>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</si>
  <si>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</si>
  <si>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</si>
  <si>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</si>
  <si>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</si>
  <si>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</si>
  <si>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</si>
  <si>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</si>
  <si>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</si>
  <si>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</si>
  <si>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</si>
  <si>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</si>
  <si>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</si>
  <si>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</si>
  <si>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</si>
  <si>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</si>
  <si>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</si>
  <si>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</si>
  <si>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</si>
  <si>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</si>
  <si>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</si>
  <si>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</si>
  <si>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</si>
  <si>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</si>
  <si>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</si>
  <si>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</si>
  <si>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</si>
  <si>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</si>
  <si>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</si>
  <si>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</si>
  <si>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</si>
  <si>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</si>
  <si>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</si>
  <si>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</si>
  <si>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</si>
  <si>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</si>
  <si>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</si>
  <si>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</si>
  <si>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</si>
  <si>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</si>
  <si>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</si>
  <si>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</si>
  <si>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</si>
  <si>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</si>
  <si>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</si>
  <si>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</si>
  <si>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</si>
  <si>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</si>
  <si>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</si>
  <si>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</si>
  <si>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</si>
  <si>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</si>
  <si>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</si>
  <si>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</si>
  <si>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</si>
  <si>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</si>
  <si>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</si>
  <si>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</si>
  <si>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</si>
  <si>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</si>
  <si>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</si>
  <si>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</si>
  <si>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</si>
  <si>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</si>
  <si>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</si>
  <si>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</si>
  <si>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</si>
  <si>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</si>
  <si>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</si>
  <si>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</si>
  <si>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</si>
  <si>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</si>
  <si>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</si>
  <si>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</si>
  <si>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</si>
  <si>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</si>
  <si>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</si>
  <si>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</si>
  <si>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</si>
  <si>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</si>
  <si>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</si>
  <si>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</si>
  <si>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</si>
  <si>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</si>
  <si>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</si>
  <si>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</si>
  <si>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</si>
  <si>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</si>
  <si>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</si>
  <si>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</si>
  <si>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</si>
  <si>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</si>
  <si>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</si>
  <si>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</si>
  <si>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</si>
  <si>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</si>
  <si>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</si>
  <si>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</si>
  <si>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</si>
  <si>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</si>
  <si>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</si>
  <si>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</si>
  <si>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</si>
  <si>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</si>
  <si>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</si>
  <si>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</si>
  <si>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</si>
  <si>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</si>
  <si>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</si>
  <si>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</si>
  <si>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</si>
  <si>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</si>
  <si>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</si>
  <si>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</si>
  <si>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</si>
  <si>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</si>
  <si>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</si>
  <si>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</si>
  <si>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</si>
  <si>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</si>
  <si>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</si>
  <si>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</si>
  <si>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</si>
  <si>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</si>
  <si>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</si>
  <si>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</si>
  <si>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</si>
  <si>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</si>
  <si>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</si>
  <si>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</si>
  <si>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</si>
  <si>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</si>
  <si>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</si>
  <si>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</si>
  <si>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</si>
  <si>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</si>
  <si>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</si>
  <si>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</si>
  <si>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</si>
  <si>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</si>
  <si>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</si>
  <si>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</si>
  <si>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</si>
  <si>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</si>
  <si>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</si>
  <si>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</si>
  <si>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</si>
  <si>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</si>
  <si>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</si>
  <si>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</si>
  <si>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</si>
  <si>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</si>
  <si>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</si>
  <si>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</si>
  <si>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</si>
  <si>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</si>
  <si>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</si>
  <si>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</si>
  <si>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</si>
  <si>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</si>
  <si>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</si>
  <si>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</si>
  <si>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</si>
  <si>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</si>
  <si>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</si>
  <si>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</si>
  <si>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</si>
  <si>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</si>
  <si>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</si>
  <si>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</si>
  <si>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</si>
  <si>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</si>
  <si>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</si>
  <si>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</si>
  <si>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</si>
  <si>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</si>
  <si>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</si>
  <si>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</si>
  <si>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</si>
  <si>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</si>
  <si>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</si>
  <si>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</si>
  <si>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</si>
  <si>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</si>
  <si>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</si>
  <si>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</si>
  <si>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</si>
  <si>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</si>
  <si>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</si>
  <si>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</si>
  <si>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</si>
  <si>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</si>
  <si>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</si>
  <si>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</si>
  <si>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</si>
  <si>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</si>
  <si>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</si>
  <si>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</si>
  <si>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</si>
  <si>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</si>
  <si>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</si>
  <si>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</si>
  <si>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</si>
  <si>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</si>
  <si>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</si>
  <si>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</si>
  <si>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</si>
  <si>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</si>
  <si>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</si>
  <si>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</si>
  <si>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</si>
  <si>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</si>
  <si>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</si>
  <si>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</si>
  <si>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</si>
  <si>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</si>
  <si>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</si>
  <si>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</si>
  <si>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</si>
  <si>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</si>
  <si>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</si>
  <si>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</si>
  <si>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</si>
  <si>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</si>
  <si>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</si>
  <si>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</si>
  <si>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</si>
  <si>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</si>
  <si>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</si>
  <si>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</si>
  <si>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</si>
  <si>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</si>
  <si>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</si>
  <si>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</si>
  <si>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</si>
  <si>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</si>
  <si>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</si>
  <si>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</si>
  <si>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</si>
  <si>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</si>
  <si>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</si>
  <si>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</si>
  <si>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</si>
  <si>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</si>
  <si>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</si>
  <si>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</si>
  <si>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</si>
  <si>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</si>
  <si>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</si>
  <si>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</si>
  <si>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</si>
  <si>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</si>
  <si>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</si>
  <si>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</si>
  <si>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</si>
  <si>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</si>
  <si>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</si>
  <si>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</si>
  <si>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</si>
  <si>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</si>
  <si>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</si>
  <si>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</si>
  <si>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</si>
  <si>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</si>
  <si>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</si>
  <si>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</si>
  <si>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</si>
  <si>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</si>
  <si>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</si>
  <si>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</si>
  <si>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</si>
  <si>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</si>
  <si>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</si>
  <si>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</si>
  <si>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</si>
  <si>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</si>
  <si>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</si>
  <si>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</si>
  <si>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</si>
  <si>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</si>
  <si>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</si>
  <si>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</si>
  <si>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</si>
  <si>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</si>
  <si>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</si>
  <si>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</si>
  <si>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</si>
  <si>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</si>
  <si>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</si>
  <si>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</si>
  <si>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</si>
  <si>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</si>
  <si>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</si>
  <si>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</si>
  <si>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</si>
  <si>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</si>
  <si>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</si>
  <si>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</si>
  <si>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</si>
  <si>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</si>
  <si>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</si>
  <si>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</si>
  <si>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</si>
  <si>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</si>
  <si>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</si>
  <si>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</si>
  <si>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</si>
  <si>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</si>
  <si>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</si>
  <si>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</si>
  <si>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</si>
  <si>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</si>
  <si>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</si>
  <si>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</si>
  <si>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</si>
  <si>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</si>
  <si>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</si>
  <si>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</si>
  <si>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</si>
  <si>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</si>
  <si>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</si>
  <si>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</si>
  <si>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</si>
  <si>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</si>
  <si>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</si>
  <si>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</si>
  <si>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</si>
  <si>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</si>
  <si>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</si>
  <si>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</si>
  <si>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</si>
  <si>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</si>
  <si>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</si>
  <si>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</si>
  <si>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</si>
  <si>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</si>
  <si>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</si>
  <si>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</si>
  <si>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</si>
  <si>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</si>
  <si>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</si>
  <si>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</si>
  <si>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</si>
  <si>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</si>
  <si>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</si>
  <si>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</si>
  <si>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</si>
  <si>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</si>
  <si>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</si>
  <si>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</si>
  <si>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</si>
  <si>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</si>
  <si>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</si>
  <si>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</si>
  <si>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</si>
  <si>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</si>
  <si>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</si>
  <si>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</si>
  <si>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</si>
  <si>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</si>
  <si>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</si>
  <si>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</si>
  <si>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</si>
  <si>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</si>
  <si>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</si>
  <si>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</si>
  <si>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</si>
  <si>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</si>
  <si>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</si>
  <si>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</si>
  <si>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</si>
  <si>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</si>
  <si>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</si>
  <si>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</si>
  <si>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</si>
  <si>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</si>
  <si>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</si>
  <si>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</si>
  <si>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</si>
  <si>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</si>
  <si>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</si>
  <si>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</si>
  <si>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</si>
  <si>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</si>
  <si>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</si>
  <si>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</si>
  <si>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</si>
  <si>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</si>
  <si>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</si>
  <si>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</si>
  <si>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</si>
  <si>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</si>
  <si>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</si>
  <si>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</si>
  <si>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</si>
  <si>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</si>
  <si>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</si>
  <si>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</si>
  <si>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</si>
  <si>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</si>
  <si>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</si>
  <si>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</si>
  <si>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</si>
  <si>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</si>
  <si>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</si>
  <si>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</si>
  <si>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</si>
  <si>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</si>
  <si>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</si>
  <si>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</si>
  <si>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</si>
  <si>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</si>
  <si>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</si>
  <si>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</si>
  <si>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</si>
  <si>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</si>
  <si>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</si>
  <si>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</si>
  <si>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</si>
  <si>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</si>
  <si>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</si>
  <si>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</si>
  <si>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</si>
  <si>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</si>
  <si>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</si>
  <si>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</si>
  <si>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</si>
  <si>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</si>
  <si>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</si>
  <si>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</si>
  <si>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</si>
  <si>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</si>
  <si>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</si>
  <si>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</si>
  <si>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</si>
  <si>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</si>
  <si>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</si>
  <si>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</si>
  <si>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</si>
  <si>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</si>
  <si>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</si>
  <si>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</si>
  <si>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</si>
  <si>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</si>
  <si>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</si>
  <si>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</si>
  <si>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</si>
  <si>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</si>
  <si>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</si>
  <si>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</si>
  <si>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</si>
  <si>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</si>
  <si>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</si>
  <si>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</si>
  <si>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</si>
  <si>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</si>
  <si>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</si>
  <si>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</si>
  <si>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</si>
  <si>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</si>
  <si>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</si>
  <si>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</si>
  <si>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</si>
  <si>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</si>
  <si>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</si>
  <si>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</si>
  <si>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</si>
  <si>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</si>
  <si>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</si>
  <si>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</si>
  <si>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</si>
  <si>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</si>
  <si>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</si>
  <si>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</si>
  <si>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</si>
  <si>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</si>
  <si>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</si>
  <si>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</si>
  <si>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</si>
  <si>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</si>
  <si>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</si>
  <si>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</si>
  <si>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</si>
  <si>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</si>
  <si>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</si>
  <si>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</si>
  <si>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</si>
  <si>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</si>
  <si>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</si>
  <si>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</si>
  <si>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</si>
  <si>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</si>
  <si>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</si>
  <si>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</si>
  <si>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</si>
  <si>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</si>
  <si>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</si>
  <si>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</si>
  <si>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</si>
  <si>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</si>
  <si>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</si>
  <si>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</si>
  <si>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</si>
  <si>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</si>
  <si>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</si>
  <si>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</si>
  <si>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</si>
  <si>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</si>
  <si>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</si>
  <si>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</si>
  <si>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</si>
  <si>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</si>
  <si>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</si>
  <si>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</si>
  <si>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</si>
  <si>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</si>
  <si>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</si>
  <si>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</si>
  <si>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</si>
  <si>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</si>
  <si>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</si>
  <si>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</si>
  <si>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</si>
  <si>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</si>
  <si>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</si>
  <si>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</si>
  <si>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</si>
  <si>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</si>
  <si>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</si>
  <si>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</si>
  <si>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</si>
  <si>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</si>
  <si>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</si>
  <si>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</si>
  <si>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</si>
  <si>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</si>
  <si>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</si>
  <si>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</si>
  <si>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</si>
  <si>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</si>
  <si>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</si>
  <si>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</si>
  <si>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</si>
  <si>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</si>
  <si>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</si>
  <si>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</si>
  <si>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</si>
  <si>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</si>
  <si>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</si>
  <si>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</si>
  <si>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</si>
  <si>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</si>
  <si>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</si>
  <si>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</si>
  <si>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</si>
  <si>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</si>
  <si>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</si>
  <si>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</si>
  <si>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</si>
  <si>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</si>
  <si>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</si>
  <si>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</si>
  <si>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</si>
  <si>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</si>
  <si>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</si>
  <si>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</si>
  <si>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</si>
  <si>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</si>
  <si>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</si>
  <si>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</si>
  <si>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</si>
  <si>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</si>
  <si>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</si>
  <si>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</si>
  <si>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</si>
  <si>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</si>
  <si>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</si>
  <si>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</si>
  <si>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</si>
  <si>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</si>
  <si>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</si>
  <si>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</si>
  <si>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</si>
  <si>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</si>
  <si>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</si>
  <si>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</si>
  <si>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</si>
  <si>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</si>
  <si>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</si>
  <si>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</si>
  <si>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</si>
  <si>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</si>
  <si>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</si>
  <si>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</si>
  <si>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</si>
  <si>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</si>
  <si>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</si>
  <si>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</si>
  <si>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</si>
  <si>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</si>
  <si>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</si>
  <si>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</si>
  <si>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</si>
  <si>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</si>
  <si>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</si>
  <si>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</si>
  <si>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</si>
  <si>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</si>
  <si>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</si>
  <si>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</si>
  <si>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</si>
  <si>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</si>
  <si>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</si>
  <si>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</si>
  <si>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</si>
  <si>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</si>
  <si>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</si>
  <si>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</si>
  <si>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</si>
  <si>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</si>
  <si>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</si>
  <si>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</si>
  <si>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</si>
  <si>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</si>
  <si>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</si>
  <si>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</si>
  <si>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</si>
  <si>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</si>
  <si>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</si>
  <si>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</si>
  <si>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</si>
  <si>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</si>
  <si>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</si>
  <si>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</si>
  <si>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</si>
  <si>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</si>
  <si>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</si>
  <si>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</si>
  <si>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</si>
  <si>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</si>
  <si>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</si>
  <si>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</si>
  <si>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</si>
  <si>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</si>
  <si>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</si>
  <si>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</si>
  <si>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</si>
  <si>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</si>
  <si>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</si>
  <si>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</si>
  <si>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</si>
  <si>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</si>
  <si>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</si>
  <si>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</si>
  <si>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</si>
  <si>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</si>
  <si>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</si>
  <si>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</si>
  <si>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</si>
  <si>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</si>
  <si>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</si>
  <si>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</si>
  <si>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</si>
  <si>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</si>
  <si>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</si>
  <si>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</si>
  <si>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</si>
  <si>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</si>
  <si>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</si>
  <si>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</si>
  <si>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</si>
  <si>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</si>
  <si>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</si>
  <si>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</si>
  <si>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</si>
  <si>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</si>
  <si>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</si>
  <si>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</si>
  <si>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</si>
  <si>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</si>
  <si>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</si>
  <si>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</si>
  <si>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</si>
  <si>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</si>
  <si>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</si>
  <si>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</si>
  <si>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</si>
  <si>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</si>
  <si>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</si>
  <si>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</si>
  <si>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</si>
  <si>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</si>
  <si>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</si>
  <si>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</si>
  <si>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</si>
  <si>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</si>
  <si>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</si>
  <si>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</si>
  <si>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</si>
  <si>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</si>
  <si>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</si>
  <si>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</si>
  <si>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</si>
  <si>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</si>
  <si>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</si>
  <si>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</si>
  <si>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</si>
  <si>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</si>
  <si>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</si>
  <si>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</si>
  <si>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</si>
  <si>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</si>
  <si>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</si>
  <si>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</si>
  <si>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</si>
  <si>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</si>
  <si>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</si>
  <si>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</si>
  <si>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</si>
  <si>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</si>
  <si>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</si>
  <si>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</si>
  <si>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</si>
  <si>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</si>
  <si>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</si>
  <si>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</si>
  <si>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</si>
  <si>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</si>
  <si>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</si>
  <si>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</si>
  <si>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</si>
  <si>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</si>
  <si>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</si>
  <si>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</si>
  <si>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</si>
  <si>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</si>
  <si>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</si>
  <si>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</si>
  <si>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</si>
  <si>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</si>
  <si>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</si>
  <si>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</si>
  <si>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</si>
  <si>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</si>
  <si>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</si>
  <si>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</si>
  <si>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</si>
  <si>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</si>
  <si>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</si>
  <si>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</si>
  <si>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</si>
  <si>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</si>
  <si>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</si>
  <si>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</si>
  <si>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</si>
  <si>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</si>
  <si>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</si>
  <si>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</si>
  <si>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</si>
  <si>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</si>
  <si>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</si>
  <si>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</si>
  <si>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</si>
  <si>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</si>
  <si>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</si>
  <si>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</si>
  <si>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</si>
  <si>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</si>
  <si>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</si>
  <si>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</si>
  <si>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</si>
  <si>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</si>
  <si>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</si>
  <si>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</si>
  <si>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</si>
  <si>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</si>
  <si>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</si>
  <si>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</si>
  <si>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</si>
  <si>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</si>
  <si>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</si>
  <si>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</si>
  <si>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</si>
  <si>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</si>
  <si>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</si>
  <si>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</si>
  <si>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</si>
  <si>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</si>
  <si>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</si>
  <si>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</si>
  <si>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</si>
  <si>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</si>
  <si>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</si>
  <si>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</si>
  <si>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</si>
  <si>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</si>
  <si>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</si>
  <si>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</si>
  <si>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</si>
  <si>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</si>
  <si>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</si>
  <si>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</si>
  <si>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</si>
  <si>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</si>
  <si>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</si>
  <si>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</si>
  <si>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</si>
  <si>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</si>
  <si>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</si>
  <si>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</si>
  <si>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</si>
  <si>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</si>
  <si>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</si>
  <si>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</si>
  <si>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</si>
  <si>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</si>
  <si>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</si>
  <si>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</si>
  <si>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</si>
  <si>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</si>
  <si>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</si>
  <si>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</si>
  <si>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</si>
  <si>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</si>
  <si>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</si>
  <si>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</si>
  <si>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</si>
  <si>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</si>
  <si>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</si>
  <si>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</si>
  <si>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</si>
  <si>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</si>
  <si>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</si>
  <si>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</si>
  <si>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</si>
  <si>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</si>
  <si>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</si>
  <si>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</si>
  <si>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</si>
  <si>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</si>
  <si>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</si>
  <si>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</si>
  <si>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</si>
  <si>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</si>
  <si>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</si>
  <si>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</si>
  <si>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</si>
  <si>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</si>
  <si>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</si>
  <si>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</si>
  <si>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</si>
  <si>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</si>
  <si>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</si>
  <si>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</si>
  <si>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</si>
  <si>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</si>
  <si>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</si>
  <si>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</si>
  <si>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</si>
  <si>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</si>
  <si>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</si>
  <si>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</si>
  <si>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</si>
  <si>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</si>
  <si>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</si>
  <si>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</si>
  <si>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</si>
  <si>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</si>
  <si>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</si>
  <si>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</si>
  <si>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</si>
  <si>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</si>
  <si>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</si>
  <si>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</si>
  <si>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</si>
  <si>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</si>
  <si>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</si>
  <si>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</si>
  <si>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</si>
  <si>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</si>
  <si>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</si>
  <si>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</si>
  <si>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</si>
  <si>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</si>
  <si>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</si>
  <si>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</si>
  <si>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</si>
  <si>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</si>
  <si>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</si>
  <si>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</si>
  <si>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</si>
  <si>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</si>
  <si>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</si>
  <si>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</si>
  <si>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</si>
  <si>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</si>
  <si>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</si>
  <si>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</si>
  <si>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</si>
  <si>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</si>
  <si>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</si>
  <si>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</si>
  <si>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</si>
  <si>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</si>
  <si>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</si>
  <si>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</si>
  <si>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</si>
  <si>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</si>
  <si>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</si>
  <si>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</si>
  <si>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</si>
  <si>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</si>
  <si>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</si>
  <si>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</si>
  <si>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</si>
  <si>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</si>
  <si>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</si>
  <si>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</si>
  <si>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</si>
  <si>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</si>
  <si>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</si>
  <si>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</si>
  <si>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</si>
  <si>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</si>
  <si>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</si>
  <si>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</si>
  <si>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</si>
  <si>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</si>
  <si>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</si>
  <si>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</si>
  <si>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</si>
  <si>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</si>
  <si>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</si>
  <si>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</si>
  <si>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</si>
  <si>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</si>
  <si>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</si>
  <si>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</si>
  <si>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</si>
  <si>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</si>
  <si>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</si>
  <si>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</si>
  <si>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</si>
  <si>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</si>
  <si>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</si>
  <si>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</si>
  <si>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</si>
  <si>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</si>
  <si>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</si>
  <si>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</si>
  <si>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</si>
  <si>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</si>
  <si>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</si>
  <si>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</si>
  <si>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</si>
  <si>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</si>
  <si>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</si>
  <si>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</si>
  <si>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</si>
  <si>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</si>
  <si>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</si>
  <si>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</si>
  <si>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</si>
  <si>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</si>
  <si>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</si>
  <si>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</si>
  <si>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</si>
  <si>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</si>
  <si>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</si>
  <si>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</si>
  <si>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</si>
  <si>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</si>
  <si>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</si>
  <si>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</si>
  <si>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</si>
  <si>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</si>
  <si>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</si>
  <si>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</si>
  <si>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</si>
  <si>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</si>
  <si>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</si>
  <si>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</si>
  <si>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</si>
  <si>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</si>
  <si>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</si>
  <si>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</si>
  <si>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</si>
  <si>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</si>
  <si>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</si>
  <si>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</si>
  <si>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</si>
  <si>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</si>
  <si>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</si>
  <si>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</si>
  <si>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</si>
  <si>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</si>
  <si>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</si>
  <si>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</si>
  <si>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</si>
  <si>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</si>
  <si>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</si>
  <si>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</si>
  <si>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</si>
  <si>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</si>
  <si>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</si>
  <si>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</si>
  <si>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</si>
  <si>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</si>
  <si>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</si>
  <si>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</si>
  <si>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</si>
  <si>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</si>
  <si>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</si>
  <si>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</si>
  <si>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</si>
  <si>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</si>
  <si>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</si>
  <si>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</si>
  <si>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</si>
  <si>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</si>
  <si>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</si>
  <si>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</si>
  <si>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</si>
  <si>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</si>
  <si>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</si>
  <si>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</si>
  <si>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</si>
  <si>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</si>
  <si>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</si>
  <si>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</si>
  <si>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</si>
  <si>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</si>
  <si>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</si>
  <si>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</si>
  <si>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</si>
  <si>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</si>
  <si>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</si>
  <si>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</si>
  <si>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</si>
  <si>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</si>
  <si>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</si>
  <si>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</si>
  <si>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</si>
  <si>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</si>
  <si>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</si>
  <si>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</si>
  <si>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</si>
  <si>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</si>
  <si>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</si>
  <si>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</si>
  <si>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</si>
  <si>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</si>
  <si>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</si>
  <si>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</si>
  <si>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</si>
  <si>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</si>
  <si>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</si>
  <si>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</si>
  <si>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</si>
  <si>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</si>
  <si>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</si>
  <si>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</si>
  <si>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</si>
  <si>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</si>
  <si>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</si>
  <si>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</si>
  <si>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</si>
  <si>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</si>
  <si>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</si>
  <si>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</si>
  <si>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</si>
  <si>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</si>
  <si>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</si>
  <si>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</si>
  <si>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</si>
  <si>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</si>
  <si>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</si>
  <si>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</si>
  <si>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</si>
  <si>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</si>
  <si>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</si>
  <si>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</si>
  <si>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</si>
  <si>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</si>
  <si>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</si>
  <si>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</si>
  <si>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</si>
  <si>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</si>
  <si>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</si>
  <si>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</si>
  <si>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</si>
  <si>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</si>
  <si>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</si>
  <si>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</si>
  <si>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</si>
  <si>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</si>
  <si>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</si>
  <si>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</si>
  <si>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</si>
  <si>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</si>
  <si>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</si>
  <si>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</si>
  <si>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</si>
  <si>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</si>
  <si>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</si>
  <si>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</si>
  <si>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</si>
  <si>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</si>
  <si>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</si>
  <si>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</si>
  <si>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</si>
  <si>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</si>
  <si>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</si>
  <si>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</si>
  <si>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</si>
  <si>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</si>
  <si>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</si>
  <si>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</si>
  <si>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</si>
  <si>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</si>
  <si>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</si>
  <si>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</si>
  <si>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</si>
  <si>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</si>
  <si>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</si>
  <si>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</si>
  <si>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</si>
  <si>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</si>
  <si>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</si>
  <si>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</si>
  <si>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</si>
  <si>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</si>
  <si>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</si>
  <si>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</si>
  <si>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</si>
  <si>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</si>
  <si>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</si>
  <si>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</si>
  <si>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</si>
  <si>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</si>
  <si>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</si>
  <si>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</si>
  <si>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</si>
  <si>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</si>
  <si>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</si>
  <si>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</si>
  <si>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</si>
  <si>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</si>
  <si>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</si>
  <si>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</si>
  <si>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</si>
  <si>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</si>
  <si>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</si>
  <si>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</si>
  <si>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</si>
  <si>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</si>
  <si>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</si>
  <si>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</si>
  <si>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</si>
  <si>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</si>
  <si>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</si>
  <si>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</si>
  <si>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</si>
  <si>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</si>
  <si>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</si>
  <si>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</si>
  <si>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</si>
  <si>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</si>
  <si>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</si>
  <si>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</si>
  <si>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</si>
  <si>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</si>
  <si>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</si>
  <si>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</si>
  <si>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</si>
  <si>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</si>
  <si>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</si>
  <si>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</si>
  <si>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</si>
  <si>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</si>
  <si>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</si>
  <si>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</si>
  <si>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</si>
  <si>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</si>
  <si>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</si>
  <si>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</si>
  <si>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</si>
  <si>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</si>
  <si>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</si>
  <si>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</si>
  <si>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</si>
  <si>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</si>
  <si>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</si>
  <si>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</si>
  <si>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</si>
  <si>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</si>
  <si>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</si>
  <si>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</si>
  <si>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</si>
  <si>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</si>
  <si>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</si>
  <si>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</si>
  <si>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</si>
  <si>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</si>
  <si>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</si>
  <si>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</si>
  <si>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</si>
  <si>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</si>
  <si>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</si>
  <si>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</si>
  <si>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</si>
  <si>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</si>
  <si>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</si>
  <si>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</si>
  <si>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</si>
  <si>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</si>
  <si>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</si>
  <si>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</si>
  <si>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</si>
  <si>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</si>
  <si>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</si>
  <si>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</si>
  <si>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</si>
  <si>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</si>
  <si>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</si>
  <si>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</si>
  <si>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</si>
  <si>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</si>
  <si>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</si>
  <si>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</si>
  <si>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</si>
  <si>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</si>
  <si>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</si>
  <si>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</si>
  <si>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</si>
  <si>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</si>
  <si>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</si>
  <si>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</si>
  <si>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</si>
  <si>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</si>
  <si>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</si>
  <si>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</si>
  <si>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</si>
  <si>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</si>
  <si>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</si>
  <si>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</si>
  <si>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</si>
  <si>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</si>
  <si>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</si>
  <si>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</si>
  <si>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</si>
  <si>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</si>
  <si>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</si>
  <si>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</si>
  <si>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</si>
  <si>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</si>
  <si>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</si>
  <si>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</si>
  <si>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</si>
  <si>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</si>
  <si>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</si>
  <si>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</si>
  <si>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</si>
  <si>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</si>
  <si>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</si>
  <si>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</si>
  <si>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</si>
  <si>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</si>
  <si>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</si>
  <si>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</si>
  <si>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</si>
  <si>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</si>
  <si>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</si>
  <si>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</si>
  <si>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</si>
  <si>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</si>
  <si>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</si>
  <si>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</si>
  <si>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</si>
  <si>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</si>
  <si>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</si>
  <si>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</si>
  <si>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</si>
  <si>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</si>
  <si>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</si>
  <si>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</si>
  <si>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</si>
  <si>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</si>
  <si>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</si>
  <si>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</si>
  <si>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</si>
  <si>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</si>
  <si>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</si>
  <si>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</si>
  <si>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</si>
  <si>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</si>
  <si>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</si>
  <si>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</si>
  <si>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</si>
  <si>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</si>
  <si>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</si>
  <si>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</si>
  <si>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</si>
  <si>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</si>
  <si>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</si>
  <si>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</si>
  <si>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</si>
  <si>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</si>
  <si>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</si>
  <si>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</si>
  <si>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</si>
  <si>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</si>
  <si>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</si>
  <si>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</si>
  <si>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</si>
  <si>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</si>
  <si>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</si>
  <si>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</si>
  <si>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</si>
  <si>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</si>
  <si>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</si>
  <si>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</si>
  <si>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</si>
  <si>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</si>
  <si>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</si>
  <si>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</si>
  <si>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</si>
  <si>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</si>
  <si>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</si>
  <si>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</si>
  <si>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</si>
  <si>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</si>
  <si>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</si>
  <si>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</si>
  <si>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</si>
  <si>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</si>
  <si>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</si>
  <si>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</si>
  <si>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</si>
  <si>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</si>
  <si>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</si>
  <si>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</si>
  <si>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</si>
  <si>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</si>
  <si>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</si>
  <si>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</si>
  <si>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</si>
  <si>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</si>
  <si>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</si>
  <si>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</si>
  <si>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</si>
  <si>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</si>
  <si>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</si>
  <si>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</si>
  <si>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</si>
  <si>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</si>
  <si>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</si>
  <si>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</si>
  <si>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</si>
  <si>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</si>
  <si>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</si>
  <si>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</si>
  <si>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</si>
  <si>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</si>
  <si>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</si>
  <si>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</si>
  <si>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</si>
  <si>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</si>
  <si>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</si>
  <si>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</si>
  <si>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</si>
  <si>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</si>
  <si>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</si>
  <si>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</si>
  <si>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</si>
  <si>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</si>
  <si>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</si>
  <si>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</si>
  <si>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</si>
  <si>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</si>
  <si>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</si>
  <si>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</si>
  <si>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</si>
  <si>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</si>
  <si>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</si>
  <si>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</si>
  <si>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</si>
  <si>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</si>
  <si>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</si>
  <si>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</si>
  <si>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</si>
  <si>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</si>
  <si>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</si>
  <si>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</si>
  <si>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</si>
  <si>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</si>
  <si>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</si>
  <si>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</si>
  <si>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</si>
  <si>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</si>
  <si>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</si>
  <si>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</si>
  <si>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</si>
  <si>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</si>
  <si>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</si>
  <si>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</si>
  <si>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</si>
  <si>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</si>
  <si>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</si>
  <si>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</si>
  <si>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</si>
  <si>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</si>
  <si>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</si>
  <si>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</si>
  <si>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</si>
  <si>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</si>
  <si>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</si>
  <si>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</si>
  <si>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</si>
  <si>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</si>
  <si>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</si>
  <si>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</si>
  <si>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</si>
  <si>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</si>
  <si>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</si>
  <si>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</si>
  <si>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</si>
  <si>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</si>
  <si>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</si>
  <si>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</si>
  <si>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</si>
  <si>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</si>
  <si>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</si>
  <si>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</si>
  <si>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</si>
  <si>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</si>
  <si>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</si>
  <si>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</si>
  <si>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</si>
  <si>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</si>
  <si>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</si>
  <si>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</si>
  <si>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</si>
  <si>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</si>
  <si>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</si>
  <si>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</si>
  <si>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</si>
  <si>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</si>
  <si>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</si>
  <si>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</si>
  <si>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</si>
  <si>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</si>
  <si>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</si>
  <si>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</si>
  <si>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</si>
  <si>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</si>
  <si>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</si>
  <si>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</si>
  <si>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</si>
  <si>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</si>
  <si>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</si>
  <si>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</si>
  <si>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</si>
  <si>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</si>
  <si>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</si>
  <si>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</si>
  <si>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</si>
  <si>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</si>
  <si>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</si>
  <si>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</si>
  <si>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</si>
  <si>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</si>
  <si>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</si>
  <si>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</si>
  <si>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</si>
  <si>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</si>
  <si>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</si>
  <si>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</si>
  <si>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</si>
  <si>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</si>
  <si>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</si>
  <si>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</si>
  <si>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</si>
  <si>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</si>
  <si>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</si>
  <si>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</si>
  <si>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</si>
  <si>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</si>
  <si>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</si>
  <si>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</si>
  <si>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</si>
  <si>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</si>
  <si>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</si>
  <si>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</si>
  <si>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</si>
  <si>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</si>
  <si>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</si>
  <si>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</si>
  <si>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</si>
  <si>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</si>
  <si>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</si>
  <si>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</si>
  <si>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</si>
  <si>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</si>
  <si>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</si>
  <si>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</si>
  <si>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</si>
  <si>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</si>
  <si>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</si>
  <si>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</si>
  <si>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</si>
  <si>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</si>
  <si>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</si>
  <si>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</si>
  <si>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</si>
  <si>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</si>
  <si>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</si>
  <si>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</si>
  <si>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</si>
  <si>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</si>
  <si>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</si>
  <si>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</si>
  <si>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</si>
  <si>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</si>
  <si>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</si>
  <si>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</si>
  <si>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</si>
  <si>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</si>
  <si>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</si>
  <si>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</si>
  <si>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</si>
  <si>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</si>
  <si>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</si>
  <si>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</si>
  <si>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</si>
  <si>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</si>
  <si>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</si>
  <si>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</si>
  <si>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</si>
  <si>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</si>
  <si>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</si>
  <si>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</si>
  <si>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</si>
  <si>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</si>
  <si>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</si>
  <si>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</si>
  <si>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</si>
  <si>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</si>
  <si>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</si>
  <si>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</si>
  <si>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</si>
  <si>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</si>
  <si>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</si>
  <si>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</si>
  <si>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</si>
  <si>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</si>
  <si>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</si>
  <si>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</si>
  <si>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</si>
  <si>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</si>
  <si>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</si>
  <si>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</si>
  <si>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</si>
  <si>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</si>
  <si>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</si>
  <si>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</si>
  <si>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</si>
  <si>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</si>
  <si>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</si>
  <si>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</si>
  <si>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</si>
  <si>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</si>
  <si>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</si>
  <si>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</si>
  <si>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</si>
  <si>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</si>
  <si>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</si>
  <si>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</si>
  <si>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</si>
  <si>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</si>
  <si>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</si>
  <si>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</si>
  <si>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</si>
  <si>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</si>
  <si>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</si>
  <si>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</si>
  <si>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</si>
  <si>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</si>
  <si>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</si>
  <si>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</si>
  <si>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</si>
  <si>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</si>
  <si>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</si>
  <si>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</si>
  <si>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</si>
  <si>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</si>
  <si>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</si>
  <si>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</si>
  <si>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</si>
  <si>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</si>
  <si>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</si>
  <si>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</si>
  <si>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</si>
  <si>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</si>
  <si>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</si>
  <si>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</si>
  <si>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</si>
  <si>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</si>
  <si>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</si>
  <si>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</si>
  <si>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</si>
  <si>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</si>
  <si>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</si>
  <si>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</si>
  <si>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</si>
  <si>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</si>
  <si>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</si>
  <si>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</si>
  <si>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</si>
  <si>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</si>
  <si>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</si>
  <si>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</si>
  <si>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</si>
  <si>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</si>
  <si>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</si>
  <si>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</si>
  <si>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</si>
  <si>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</si>
  <si>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</si>
  <si>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</si>
  <si>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</si>
  <si>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</si>
  <si>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</si>
  <si>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</si>
  <si>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</si>
  <si>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</si>
  <si>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</si>
  <si>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</si>
  <si>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</si>
  <si>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</si>
  <si>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</si>
  <si>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</si>
  <si>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</si>
  <si>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</si>
  <si>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</si>
  <si>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</si>
  <si>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</si>
  <si>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</si>
  <si>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</si>
  <si>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</si>
  <si>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</si>
  <si>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</si>
  <si>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</si>
  <si>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</si>
  <si>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</si>
  <si>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</si>
  <si>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</si>
  <si>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</si>
  <si>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</si>
  <si>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</si>
  <si>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</si>
  <si>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</si>
  <si>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</si>
  <si>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</si>
  <si>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</si>
  <si>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</si>
  <si>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</si>
  <si>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</si>
  <si>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</si>
  <si>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</si>
  <si>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</si>
  <si>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</si>
  <si>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</si>
  <si>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</si>
  <si>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</si>
  <si>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</si>
  <si>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</si>
  <si>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</si>
  <si>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</si>
  <si>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</si>
  <si>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</si>
  <si>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</si>
  <si>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</si>
  <si>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</si>
  <si>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</si>
  <si>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</si>
  <si>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</si>
  <si>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</si>
  <si>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</si>
  <si>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</si>
  <si>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</si>
  <si>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</si>
  <si>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</si>
  <si>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</si>
  <si>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</si>
  <si>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</si>
  <si>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</si>
  <si>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</si>
  <si>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</si>
  <si>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</si>
  <si>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</si>
  <si>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</si>
  <si>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</si>
  <si>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</si>
  <si>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</si>
  <si>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</si>
  <si>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</si>
  <si>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</si>
  <si>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</si>
  <si>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</si>
  <si>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</si>
  <si>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</si>
  <si>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</si>
  <si>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</si>
  <si>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</si>
  <si>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</si>
  <si>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</si>
  <si>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</si>
  <si>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</si>
  <si>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</si>
  <si>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</si>
  <si>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</si>
  <si>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</si>
  <si>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</si>
  <si>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</si>
  <si>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</si>
  <si>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</si>
  <si>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</si>
  <si>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</si>
  <si>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</si>
  <si>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</si>
  <si>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</si>
  <si>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</si>
  <si>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</si>
  <si>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</si>
  <si>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</si>
  <si>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</si>
  <si>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</si>
  <si>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</si>
  <si>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</si>
  <si>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</si>
  <si>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</si>
  <si>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</si>
  <si>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</si>
  <si>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</si>
  <si>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</si>
  <si>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</si>
  <si>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</si>
  <si>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</si>
  <si>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</si>
  <si>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</si>
  <si>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</si>
  <si>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</si>
  <si>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</si>
  <si>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</si>
  <si>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</si>
  <si>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</si>
  <si>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</si>
  <si>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</si>
  <si>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</si>
  <si>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</si>
  <si>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</si>
  <si>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</si>
  <si>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</si>
  <si>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</si>
  <si>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</si>
  <si>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</si>
  <si>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</si>
  <si>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</si>
  <si>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</si>
  <si>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</si>
  <si>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</si>
  <si>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</si>
  <si>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</si>
  <si>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</si>
  <si>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</si>
  <si>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</si>
  <si>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</si>
  <si>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</si>
  <si>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</si>
  <si>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</si>
  <si>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</si>
  <si>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</si>
  <si>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</si>
  <si>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</si>
  <si>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</si>
  <si>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</si>
  <si>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</si>
  <si>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</si>
  <si>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</si>
  <si>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</si>
  <si>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</si>
  <si>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</si>
  <si>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</si>
  <si>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</si>
  <si>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</si>
  <si>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</si>
  <si>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</si>
  <si>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</si>
  <si>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</si>
  <si>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</si>
  <si>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</si>
  <si>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</si>
  <si>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</si>
  <si>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</si>
  <si>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</si>
  <si>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</si>
  <si>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</si>
  <si>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</si>
  <si>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</si>
  <si>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</si>
  <si>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</si>
  <si>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</si>
  <si>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</si>
  <si>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</si>
  <si>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</si>
  <si>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</si>
  <si>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</si>
  <si>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</si>
  <si>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</si>
  <si>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</si>
  <si>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</si>
  <si>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</si>
  <si>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</si>
  <si>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</si>
  <si>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</si>
  <si>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</si>
  <si>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</si>
  <si>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</si>
  <si>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</si>
  <si>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</si>
  <si>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</si>
  <si>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</si>
  <si>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</si>
  <si>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</si>
  <si>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</si>
  <si>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</si>
  <si>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</si>
  <si>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</si>
  <si>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</si>
  <si>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</si>
  <si>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</si>
  <si>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</si>
  <si>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</si>
  <si>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</si>
  <si>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</si>
  <si>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</si>
  <si>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</si>
  <si>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</si>
  <si>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</si>
  <si>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</si>
  <si>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</si>
  <si>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</si>
  <si>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</si>
  <si>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</si>
  <si>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</si>
  <si>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</si>
  <si>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</si>
  <si>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</si>
  <si>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</si>
  <si>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</si>
  <si>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</si>
  <si>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</si>
  <si>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</si>
  <si>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</si>
  <si>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</si>
  <si>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</si>
  <si>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</si>
  <si>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</si>
  <si>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</si>
  <si>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</si>
  <si>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</si>
  <si>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</si>
  <si>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</si>
  <si>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</si>
  <si>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</si>
  <si>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</si>
  <si>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</si>
  <si>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</si>
  <si>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</si>
  <si>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</si>
  <si>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</si>
  <si>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</si>
  <si>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</si>
  <si>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</si>
  <si>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</si>
  <si>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</si>
  <si>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</si>
  <si>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</si>
  <si>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</si>
  <si>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</si>
  <si>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</si>
  <si>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</si>
  <si>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</si>
  <si>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</si>
  <si>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</si>
  <si>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</si>
  <si>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</si>
  <si>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</si>
  <si>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</si>
  <si>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</si>
  <si>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</si>
  <si>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</si>
  <si>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</si>
  <si>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</si>
  <si>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</si>
  <si>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</si>
  <si>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</si>
  <si>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</si>
  <si>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</si>
  <si>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</si>
  <si>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</si>
  <si>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</si>
  <si>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</si>
  <si>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</si>
  <si>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</si>
  <si>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</si>
  <si>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</si>
  <si>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</si>
  <si>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</si>
  <si>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</si>
  <si>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</si>
  <si>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</si>
  <si>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</si>
  <si>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</si>
  <si>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</si>
  <si>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</si>
  <si>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</si>
  <si>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</si>
  <si>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</si>
  <si>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</si>
  <si>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</si>
  <si>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</si>
  <si>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</si>
  <si>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</si>
  <si>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</si>
  <si>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</si>
  <si>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</si>
  <si>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</si>
  <si>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</si>
  <si>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</si>
  <si>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</si>
  <si>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</si>
  <si>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</si>
  <si>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</si>
  <si>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</si>
  <si>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</si>
  <si>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</si>
  <si>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</si>
  <si>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</si>
  <si>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</si>
  <si>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</si>
  <si>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</si>
  <si>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</si>
  <si>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</si>
  <si>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</si>
  <si>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</si>
  <si>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</si>
  <si>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</si>
  <si>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</si>
  <si>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</si>
  <si>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</si>
  <si>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</si>
  <si>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</si>
  <si>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</si>
  <si>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</si>
  <si>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</si>
  <si>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</si>
  <si>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</si>
  <si>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</si>
  <si>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</si>
  <si>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</si>
  <si>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</si>
  <si>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</si>
  <si>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</si>
  <si>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</si>
  <si>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</si>
  <si>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</si>
  <si>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</si>
  <si>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</si>
  <si>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</si>
  <si>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</si>
  <si>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</si>
  <si>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</si>
  <si>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</si>
  <si>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</si>
  <si>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</si>
  <si>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</si>
  <si>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</si>
  <si>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</si>
  <si>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</si>
  <si>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</si>
  <si>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</si>
  <si>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</si>
  <si>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</si>
  <si>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</si>
  <si>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</si>
  <si>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</si>
  <si>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</si>
  <si>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</si>
  <si>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</si>
  <si>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</si>
  <si>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</si>
  <si>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</si>
  <si>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</si>
  <si>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</si>
  <si>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</si>
  <si>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</si>
  <si>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</si>
  <si>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</si>
  <si>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</si>
  <si>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</si>
  <si>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</si>
  <si>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</si>
  <si>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</si>
  <si>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</si>
  <si>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</si>
  <si>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</si>
  <si>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</si>
  <si>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</si>
  <si>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</si>
  <si>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</si>
  <si>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</si>
  <si>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</si>
  <si>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</si>
  <si>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</si>
  <si>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</si>
  <si>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</si>
  <si>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</si>
  <si>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</si>
  <si>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</si>
  <si>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</si>
  <si>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</si>
  <si>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</si>
  <si>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</si>
  <si>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</si>
  <si>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</si>
  <si>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</si>
  <si>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</si>
  <si>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</si>
  <si>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</si>
  <si>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</si>
  <si>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</si>
  <si>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</si>
  <si>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</si>
  <si>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</si>
  <si>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</si>
  <si>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</si>
  <si>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</si>
  <si>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</si>
  <si>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</si>
  <si>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</si>
  <si>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</si>
  <si>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</si>
  <si>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</si>
  <si>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</si>
  <si>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</si>
  <si>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</si>
  <si>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</si>
  <si>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</si>
  <si>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</si>
  <si>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</si>
  <si>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</si>
  <si>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</si>
  <si>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</si>
  <si>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</si>
  <si>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</si>
  <si>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</si>
  <si>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</si>
  <si>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</si>
  <si>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</si>
  <si>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</si>
  <si>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</si>
  <si>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</si>
  <si>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</si>
  <si>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</si>
  <si>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</si>
  <si>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</si>
  <si>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</si>
  <si>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</si>
  <si>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</si>
  <si>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</si>
  <si>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</si>
  <si>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</si>
  <si>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</si>
  <si>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</si>
  <si>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</si>
  <si>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</si>
  <si>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</si>
  <si>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</si>
  <si>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</si>
  <si>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</si>
  <si>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</si>
  <si>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</si>
  <si>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</si>
  <si>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</si>
  <si>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</si>
  <si>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</si>
  <si>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</si>
  <si>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</si>
  <si>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</si>
  <si>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</si>
  <si>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</si>
  <si>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</si>
  <si>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</si>
  <si>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</si>
  <si>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</si>
  <si>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</si>
  <si>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</si>
  <si>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</si>
  <si>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</si>
  <si>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</si>
  <si>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</si>
  <si>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</si>
  <si>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</si>
  <si>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</si>
  <si>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</si>
  <si>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</si>
  <si>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</si>
  <si>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</si>
  <si>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</si>
  <si>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</si>
  <si>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</si>
  <si>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</si>
  <si>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</si>
  <si>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</si>
  <si>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</si>
  <si>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</si>
  <si>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</si>
  <si>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</si>
  <si>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</si>
  <si>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</si>
  <si>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</si>
  <si>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</si>
  <si>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</si>
  <si>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</si>
  <si>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</si>
  <si>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</si>
  <si>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</si>
  <si>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</si>
  <si>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</si>
  <si>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</si>
  <si>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</si>
  <si>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</si>
  <si>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</si>
  <si>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</si>
  <si>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</si>
  <si>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</si>
  <si>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</si>
  <si>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</si>
  <si>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</si>
  <si>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</si>
  <si>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</si>
  <si>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</si>
  <si>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</si>
  <si>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</si>
  <si>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</si>
  <si>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</si>
  <si>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</si>
  <si>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</si>
  <si>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</si>
  <si>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</si>
  <si>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</si>
  <si>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</si>
  <si>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</si>
  <si>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</si>
  <si>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</si>
  <si>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</si>
  <si>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</si>
  <si>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</si>
  <si>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</si>
  <si>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</si>
  <si>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</si>
  <si>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</si>
  <si>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</si>
  <si>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</si>
  <si>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</si>
  <si>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</si>
  <si>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</si>
  <si>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</si>
  <si>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</si>
  <si>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</si>
  <si>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</si>
  <si>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</si>
  <si>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</si>
  <si>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</si>
  <si>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</si>
  <si>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</si>
  <si>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</si>
  <si>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</si>
  <si>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</si>
  <si>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</si>
  <si>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</si>
  <si>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</si>
  <si>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</si>
  <si>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</si>
  <si>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</si>
  <si>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</si>
  <si>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</si>
  <si>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</si>
  <si>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</si>
  <si>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</si>
  <si>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</si>
  <si>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</si>
  <si>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</si>
  <si>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</si>
  <si>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</si>
  <si>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</si>
  <si>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</si>
  <si>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</si>
  <si>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</si>
  <si>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</si>
  <si>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</si>
  <si>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</si>
  <si>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</si>
  <si>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</si>
  <si>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</si>
  <si>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</si>
  <si>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</si>
  <si>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</si>
  <si>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</si>
  <si>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</si>
  <si>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</si>
  <si>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</si>
  <si>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</si>
  <si>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</si>
  <si>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</si>
  <si>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</si>
  <si>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</si>
  <si>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</si>
  <si>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</si>
  <si>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</si>
  <si>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</si>
  <si>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</si>
  <si>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</si>
  <si>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</si>
  <si>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</si>
  <si>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</si>
  <si>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</si>
  <si>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</si>
  <si>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</si>
  <si>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</si>
  <si>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</si>
  <si>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</si>
  <si>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</si>
  <si>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</si>
  <si>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</si>
  <si>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</si>
  <si>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</si>
  <si>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</si>
  <si>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</si>
  <si>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</si>
  <si>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</si>
  <si>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</si>
  <si>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</si>
  <si>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</si>
  <si>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</si>
  <si>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</si>
  <si>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</si>
  <si>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</si>
  <si>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</si>
  <si>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</si>
  <si>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</si>
  <si>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</si>
  <si>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</si>
  <si>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</si>
  <si>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</si>
  <si>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</si>
  <si>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</si>
  <si>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</si>
  <si>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</si>
  <si>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</si>
  <si>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</si>
  <si>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</si>
  <si>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</si>
  <si>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</si>
  <si>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</si>
  <si>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</si>
  <si>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</si>
  <si>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</si>
  <si>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</si>
  <si>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</si>
  <si>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</si>
  <si>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</si>
  <si>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</si>
  <si>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</si>
  <si>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</si>
  <si>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</si>
  <si>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</si>
  <si>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</si>
  <si>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</si>
  <si>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</si>
  <si>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</si>
  <si>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</si>
  <si>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</si>
  <si>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</si>
  <si>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</si>
  <si>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</si>
  <si>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</si>
  <si>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</si>
  <si>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</si>
  <si>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</si>
  <si>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</si>
  <si>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</si>
  <si>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</si>
  <si>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</si>
  <si>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</si>
  <si>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</si>
  <si>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</si>
  <si>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</si>
  <si>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</si>
  <si>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</si>
  <si>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</si>
  <si>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</si>
  <si>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</si>
  <si>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</si>
  <si>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</si>
  <si>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</si>
  <si>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</si>
  <si>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</si>
  <si>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</si>
  <si>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</si>
  <si>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</si>
  <si>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</si>
  <si>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</si>
  <si>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</si>
  <si>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</si>
  <si>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</si>
  <si>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</si>
  <si>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</si>
  <si>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</si>
  <si>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</si>
  <si>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</si>
  <si>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</si>
  <si>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</si>
  <si>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</si>
  <si>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</si>
  <si>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</si>
  <si>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</si>
  <si>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</si>
  <si>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</si>
  <si>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</si>
  <si>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</si>
  <si>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</si>
  <si>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</si>
  <si>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</si>
  <si>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</si>
  <si>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</si>
  <si>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</si>
  <si>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</si>
  <si>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</si>
  <si>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</si>
  <si>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</si>
  <si>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</si>
  <si>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</si>
  <si>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</si>
  <si>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</si>
  <si>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</si>
  <si>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</si>
  <si>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</si>
  <si>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</si>
  <si>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</si>
  <si>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</si>
  <si>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</si>
  <si>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</si>
  <si>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</si>
  <si>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</si>
  <si>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</si>
  <si>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</si>
  <si>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</si>
  <si>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</si>
  <si>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</si>
  <si>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</si>
  <si>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</si>
  <si>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</si>
  <si>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</si>
  <si>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</si>
  <si>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</si>
  <si>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</si>
  <si>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</si>
  <si>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</si>
  <si>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</si>
  <si>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</si>
  <si>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</si>
  <si>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</si>
  <si>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</si>
  <si>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</si>
  <si>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</si>
  <si>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</si>
  <si>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</si>
  <si>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</si>
  <si>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</si>
  <si>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</si>
  <si>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</si>
  <si>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</si>
  <si>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</si>
  <si>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</si>
  <si>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</si>
  <si>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</si>
  <si>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</si>
  <si>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</si>
  <si>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</si>
  <si>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</si>
  <si>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</si>
  <si>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</si>
  <si>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</si>
  <si>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</si>
  <si>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</si>
  <si>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</si>
  <si>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</si>
  <si>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</si>
  <si>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</si>
  <si>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</si>
  <si>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</si>
  <si>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</si>
  <si>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</si>
  <si>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</si>
  <si>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</si>
  <si>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</si>
  <si>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</si>
  <si>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</si>
  <si>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</si>
  <si>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</si>
  <si>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</si>
  <si>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</si>
  <si>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</si>
  <si>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</si>
  <si>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</si>
  <si>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</si>
  <si>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</si>
  <si>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</si>
  <si>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</si>
  <si>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</si>
  <si>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</si>
  <si>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</si>
  <si>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</si>
  <si>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</si>
  <si>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</si>
  <si>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</si>
  <si>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</si>
  <si>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</si>
  <si>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</si>
  <si>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</si>
  <si>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</si>
  <si>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</si>
  <si>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</si>
  <si>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</si>
  <si>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</si>
  <si>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</si>
  <si>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</si>
  <si>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</si>
  <si>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</si>
  <si>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</si>
  <si>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</si>
  <si>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</si>
  <si>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</si>
  <si>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</si>
  <si>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</si>
  <si>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</si>
  <si>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</si>
  <si>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</si>
  <si>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</si>
  <si>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</si>
  <si>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</si>
  <si>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</si>
  <si>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</si>
  <si>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</si>
  <si>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</si>
  <si>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</si>
  <si>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</si>
  <si>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</si>
  <si>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</si>
  <si>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</si>
  <si>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</si>
  <si>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</si>
  <si>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</si>
  <si>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</si>
  <si>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</si>
  <si>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</si>
  <si>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</si>
  <si>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</si>
  <si>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</si>
  <si>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</si>
  <si>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</si>
  <si>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</si>
  <si>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</si>
  <si>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</si>
  <si>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</si>
  <si>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</si>
  <si>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</si>
  <si>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</si>
  <si>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</si>
  <si>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</si>
  <si>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</si>
  <si>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</si>
  <si>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</si>
  <si>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</si>
  <si>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</si>
  <si>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</si>
  <si>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</si>
  <si>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</si>
  <si>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</si>
  <si>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</si>
  <si>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</si>
  <si>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</si>
  <si>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</si>
  <si>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</si>
  <si>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</si>
  <si>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</si>
  <si>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</si>
  <si>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</si>
  <si>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</si>
  <si>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</si>
  <si>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</si>
  <si>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</si>
  <si>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</si>
  <si>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</si>
  <si>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</si>
  <si>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</si>
  <si>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</si>
  <si>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</si>
  <si>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</si>
  <si>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</si>
  <si>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</si>
  <si>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</si>
  <si>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</si>
  <si>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</si>
  <si>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</si>
  <si>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</si>
  <si>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</si>
  <si>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</si>
  <si>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</si>
  <si>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</si>
  <si>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</si>
  <si>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</si>
  <si>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</si>
  <si>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</si>
  <si>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</si>
  <si>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</si>
  <si>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</si>
  <si>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</si>
  <si>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</si>
  <si>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</si>
  <si>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</si>
  <si>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</si>
  <si>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</si>
  <si>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</si>
  <si>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</si>
  <si>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</si>
  <si>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</si>
  <si>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</si>
  <si>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</si>
  <si>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</si>
  <si>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</si>
  <si>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</si>
  <si>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</si>
  <si>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</si>
  <si>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</si>
  <si>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</si>
  <si>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</si>
  <si>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</si>
  <si>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</si>
  <si>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</si>
  <si>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</si>
  <si>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</si>
  <si>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</si>
  <si>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</si>
  <si>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</si>
  <si>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</si>
  <si>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</si>
  <si>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</si>
  <si>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</si>
  <si>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</si>
  <si>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</si>
  <si>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</si>
  <si>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</si>
  <si>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</si>
  <si>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</si>
  <si>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</si>
  <si>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</si>
  <si>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</si>
  <si>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</si>
  <si>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</si>
  <si>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</si>
  <si>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</si>
  <si>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</si>
  <si>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</si>
  <si>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</si>
  <si>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</si>
  <si>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</si>
  <si>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</si>
  <si>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</si>
  <si>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</si>
  <si>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</si>
  <si>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</si>
  <si>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</si>
  <si>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</si>
  <si>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</si>
  <si>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</si>
  <si>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</si>
  <si>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</si>
  <si>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</si>
  <si>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</si>
  <si>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</si>
  <si>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</si>
  <si>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</si>
  <si>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</si>
  <si>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</si>
  <si>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</si>
  <si>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</si>
  <si>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</si>
  <si>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</si>
  <si>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</si>
  <si>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</si>
  <si>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</si>
  <si>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</si>
  <si>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</si>
  <si>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</si>
  <si>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</si>
  <si>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</si>
  <si>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</si>
  <si>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</si>
  <si>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</si>
  <si>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</si>
  <si>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</si>
  <si>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</si>
  <si>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</si>
  <si>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</si>
  <si>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</si>
  <si>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</si>
  <si>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</si>
  <si>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</si>
  <si>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</si>
  <si>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</si>
  <si>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</si>
  <si>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</si>
  <si>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</si>
  <si>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</si>
  <si>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</si>
  <si>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</si>
  <si>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</si>
  <si>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</si>
  <si>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</si>
  <si>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</si>
  <si>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</si>
  <si>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</si>
  <si>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</si>
  <si>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</si>
  <si>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</si>
  <si>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</si>
  <si>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</si>
  <si>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</si>
  <si>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</si>
  <si>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</si>
  <si>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</si>
  <si>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</si>
  <si>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</si>
  <si>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</si>
  <si>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</si>
  <si>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</si>
  <si>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</si>
  <si>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</si>
  <si>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</si>
  <si>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</si>
  <si>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</si>
  <si>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</si>
  <si>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</si>
  <si>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</si>
  <si>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</si>
  <si>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</si>
  <si>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</si>
  <si>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</si>
  <si>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</si>
  <si>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</si>
  <si>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</si>
  <si>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</si>
  <si>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</si>
  <si>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</si>
  <si>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</si>
  <si>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</si>
  <si>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</si>
  <si>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</si>
  <si>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</si>
  <si>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</si>
  <si>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</si>
  <si>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</si>
  <si>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</si>
  <si>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</si>
  <si>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</si>
  <si>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</si>
  <si>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</si>
  <si>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</si>
  <si>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</si>
  <si>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</si>
  <si>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</si>
  <si>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</si>
  <si>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</si>
  <si>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</si>
  <si>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</si>
  <si>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</si>
  <si>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</si>
  <si>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</si>
  <si>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</si>
  <si>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</si>
  <si>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</si>
  <si>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</si>
  <si>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</si>
  <si>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</si>
  <si>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</si>
  <si>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</si>
  <si>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</si>
  <si>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</si>
  <si>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</si>
  <si>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</si>
  <si>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</si>
  <si>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</si>
  <si>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</si>
  <si>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</si>
  <si>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</si>
  <si>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</si>
  <si>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</si>
  <si>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</si>
  <si>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</si>
  <si>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</si>
  <si>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</si>
  <si>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</si>
  <si>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</si>
  <si>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</si>
  <si>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</si>
  <si>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</si>
  <si>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</si>
  <si>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</si>
  <si>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</si>
  <si>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</si>
  <si>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</si>
  <si>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</si>
  <si>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</si>
  <si>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</si>
  <si>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</si>
  <si>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</si>
  <si>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</si>
  <si>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</si>
  <si>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</si>
  <si>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</si>
  <si>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</si>
  <si>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</si>
  <si>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</si>
  <si>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</si>
  <si>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</si>
  <si>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</si>
  <si>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</si>
  <si>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</si>
  <si>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</si>
  <si>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</si>
  <si>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</si>
  <si>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</si>
  <si>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</si>
  <si>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</si>
  <si>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</si>
  <si>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</si>
  <si>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</si>
  <si>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</si>
  <si>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</si>
  <si>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</si>
  <si>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</si>
  <si>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</si>
  <si>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</si>
  <si>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</si>
  <si>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</si>
  <si>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</si>
  <si>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</si>
  <si>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</si>
  <si>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</si>
  <si>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</si>
  <si>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</si>
  <si>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</si>
  <si>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</si>
  <si>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</si>
  <si>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</si>
  <si>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</si>
  <si>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</si>
  <si>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</si>
  <si>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</si>
  <si>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</si>
  <si>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</si>
  <si>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</si>
  <si>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</si>
  <si>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</si>
  <si>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</si>
  <si>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</si>
  <si>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</si>
  <si>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</si>
  <si>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</si>
  <si>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</si>
  <si>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</si>
  <si>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</si>
  <si>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</si>
  <si>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</si>
  <si>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</si>
  <si>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</si>
  <si>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</si>
  <si>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</si>
  <si>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</si>
  <si>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</si>
  <si>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</si>
  <si>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</si>
  <si>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</si>
  <si>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</si>
  <si>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</si>
  <si>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</si>
  <si>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</si>
  <si>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</si>
  <si>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</si>
  <si>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</si>
  <si>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</si>
  <si>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</si>
  <si>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</si>
  <si>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</si>
  <si>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</si>
  <si>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</si>
  <si>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</si>
  <si>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</si>
  <si>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</si>
  <si>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</si>
  <si>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</si>
  <si>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</si>
  <si>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</si>
  <si>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</si>
  <si>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</si>
  <si>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</si>
  <si>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</si>
  <si>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</si>
  <si>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</si>
  <si>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</si>
  <si>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</si>
  <si>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</si>
  <si>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</si>
  <si>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</si>
  <si>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</si>
  <si>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</si>
  <si>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</si>
  <si>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</si>
  <si>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</si>
  <si>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</si>
  <si>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</si>
  <si>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</si>
  <si>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</si>
  <si>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</si>
  <si>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</si>
  <si>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</si>
  <si>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</si>
  <si>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</si>
  <si>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</si>
  <si>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</si>
  <si>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</si>
  <si>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</si>
  <si>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</si>
  <si>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</si>
  <si>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</si>
  <si>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</si>
  <si>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</si>
  <si>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</si>
  <si>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</si>
  <si>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</si>
  <si>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</si>
  <si>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</si>
  <si>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</si>
  <si>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</si>
  <si>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</si>
  <si>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</si>
  <si>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</si>
  <si>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</si>
  <si>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</si>
  <si>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</si>
  <si>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</si>
  <si>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</si>
  <si>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</si>
  <si>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</si>
  <si>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</si>
  <si>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</si>
  <si>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</si>
  <si>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</si>
  <si>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</si>
  <si>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</si>
  <si>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</si>
  <si>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</si>
  <si>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</si>
  <si>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</si>
  <si>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</si>
  <si>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</si>
  <si>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</si>
  <si>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</si>
  <si>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</si>
  <si>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</si>
  <si>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</si>
  <si>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</si>
  <si>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</si>
  <si>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</si>
  <si>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</si>
  <si>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</si>
  <si>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</si>
  <si>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</si>
  <si>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</si>
  <si>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</si>
  <si>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</si>
  <si>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</si>
  <si>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</si>
  <si>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</si>
  <si>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</si>
  <si>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</si>
  <si>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</si>
  <si>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</si>
  <si>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</si>
  <si>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</si>
  <si>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</si>
  <si>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</si>
  <si>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</si>
  <si>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</si>
  <si>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</si>
  <si>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</si>
  <si>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</si>
  <si>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</si>
  <si>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</si>
  <si>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</si>
  <si>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</si>
  <si>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</si>
  <si>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</si>
  <si>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</si>
  <si>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</si>
  <si>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</si>
  <si>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</si>
  <si>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</si>
  <si>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</si>
  <si>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</si>
  <si>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</si>
  <si>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</si>
  <si>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</si>
  <si>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</si>
  <si>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</si>
  <si>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</si>
  <si>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</si>
  <si>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</si>
  <si>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</si>
  <si>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</si>
  <si>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</si>
  <si>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</si>
  <si>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</si>
  <si>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</si>
  <si>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</si>
  <si>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</si>
  <si>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</si>
  <si>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</si>
  <si>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</si>
  <si>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</si>
  <si>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</si>
  <si>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</si>
  <si>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</si>
  <si>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</si>
  <si>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</si>
  <si>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</si>
  <si>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</si>
  <si>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</si>
  <si>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</si>
  <si>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</si>
  <si>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</si>
  <si>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</si>
  <si>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</si>
  <si>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</si>
  <si>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</si>
  <si>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</si>
  <si>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</si>
  <si>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</si>
  <si>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</si>
  <si>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</si>
  <si>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</si>
  <si>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</si>
  <si>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</si>
  <si>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</si>
  <si>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</si>
  <si>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</si>
  <si>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</si>
  <si>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</si>
  <si>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</si>
  <si>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</si>
  <si>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</si>
  <si>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</si>
  <si>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</si>
  <si>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</si>
  <si>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</si>
  <si>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</si>
  <si>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</si>
  <si>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</si>
  <si>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</si>
  <si>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</si>
  <si>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</si>
  <si>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</si>
  <si>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</si>
  <si>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</si>
  <si>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</si>
  <si>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</si>
  <si>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</si>
  <si>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</si>
  <si>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</si>
  <si>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</si>
  <si>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</si>
  <si>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</si>
  <si>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</si>
  <si>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</si>
  <si>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</si>
  <si>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</si>
  <si>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</si>
  <si>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</si>
  <si>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</si>
  <si>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</si>
  <si>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</si>
  <si>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</si>
  <si>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</si>
  <si>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</si>
  <si>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</si>
  <si>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</si>
  <si>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</si>
  <si>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</si>
  <si>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</si>
  <si>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</si>
  <si>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</si>
  <si>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</si>
  <si>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</si>
  <si>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</si>
  <si>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</si>
  <si>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</si>
  <si>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</si>
  <si>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</si>
  <si>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</si>
  <si>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</si>
  <si>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</si>
  <si>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</si>
  <si>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</si>
  <si>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</si>
  <si>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</si>
  <si>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</si>
  <si>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</si>
  <si>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</si>
  <si>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</si>
  <si>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</si>
  <si>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</si>
  <si>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</si>
  <si>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</si>
  <si>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</si>
  <si>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</si>
  <si>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</si>
  <si>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</si>
  <si>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</si>
  <si>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</si>
  <si>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</si>
  <si>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</si>
  <si>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</si>
  <si>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</si>
  <si>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</si>
  <si>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</si>
  <si>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</si>
  <si>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</si>
  <si>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</si>
  <si>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</si>
  <si>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</si>
  <si>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</si>
  <si>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</si>
  <si>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</si>
  <si>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</si>
  <si>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</si>
  <si>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</si>
  <si>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</si>
  <si>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</si>
  <si>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</si>
  <si>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</si>
  <si>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</si>
  <si>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</si>
  <si>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</si>
  <si>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</si>
  <si>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</si>
  <si>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</si>
  <si>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</si>
  <si>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</si>
  <si>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</si>
  <si>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</si>
  <si>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</si>
  <si>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</si>
  <si>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</si>
  <si>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</si>
  <si>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</si>
  <si>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</si>
  <si>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</si>
  <si>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</si>
  <si>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</si>
  <si>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</si>
  <si>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</si>
  <si>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</si>
  <si>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</si>
  <si>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</si>
  <si>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</si>
  <si>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</si>
  <si>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</si>
  <si>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</si>
  <si>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</si>
  <si>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</si>
  <si>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</si>
  <si>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</si>
  <si>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</si>
  <si>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</si>
  <si>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</si>
  <si>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</si>
  <si>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</si>
  <si>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</si>
  <si>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</si>
  <si>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</si>
  <si>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</si>
  <si>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</si>
  <si>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</si>
  <si>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</si>
  <si>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</si>
  <si>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</si>
  <si>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</si>
  <si>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</si>
  <si>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</si>
  <si>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</si>
  <si>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</si>
  <si>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</si>
  <si>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</si>
  <si>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</si>
  <si>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</si>
  <si>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</si>
  <si>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</si>
  <si>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</si>
  <si>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</si>
  <si>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</si>
  <si>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</si>
  <si>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</si>
  <si>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</si>
  <si>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</si>
  <si>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</si>
  <si>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</si>
  <si>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</si>
  <si>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</si>
  <si>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</si>
  <si>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</si>
  <si>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</si>
  <si>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</si>
  <si>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</si>
  <si>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</si>
  <si>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</si>
  <si>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</si>
  <si>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</si>
  <si>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</si>
  <si>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</si>
  <si>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</si>
  <si>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</si>
  <si>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</si>
  <si>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</si>
  <si>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</si>
  <si>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</si>
  <si>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</si>
  <si>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</si>
  <si>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</si>
  <si>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</si>
  <si>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</si>
  <si>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</si>
  <si>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</si>
  <si>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</si>
  <si>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</si>
  <si>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</si>
  <si>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</si>
  <si>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</si>
  <si>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</si>
  <si>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</si>
  <si>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</si>
  <si>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</si>
  <si>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</si>
  <si>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</si>
  <si>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</si>
  <si>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</si>
  <si>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</si>
  <si>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</si>
  <si>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</si>
  <si>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</si>
  <si>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</si>
  <si>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</si>
  <si>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</si>
  <si>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</si>
  <si>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</si>
  <si>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</si>
  <si>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</si>
  <si>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</si>
  <si>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</si>
  <si>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</si>
  <si>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</si>
  <si>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</si>
  <si>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</si>
  <si>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</si>
  <si>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</si>
  <si>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</si>
  <si>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</si>
  <si>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</si>
  <si>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</si>
  <si>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</si>
  <si>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</si>
  <si>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</si>
  <si>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</si>
  <si>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</si>
  <si>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</si>
  <si>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</si>
  <si>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</si>
  <si>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</si>
  <si>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</si>
  <si>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</si>
  <si>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</si>
  <si>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</si>
  <si>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</si>
  <si>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</si>
  <si>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</si>
  <si>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</si>
  <si>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</si>
  <si>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</si>
  <si>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</si>
  <si>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</si>
  <si>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</si>
  <si>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</si>
  <si>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</si>
  <si>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</si>
  <si>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</si>
  <si>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</si>
  <si>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</si>
  <si>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</si>
  <si>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</si>
  <si>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</si>
  <si>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</si>
  <si>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</si>
  <si>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</si>
  <si>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</si>
  <si>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</si>
  <si>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</si>
  <si>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</si>
  <si>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</si>
  <si>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</si>
  <si>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</si>
  <si>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</si>
  <si>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</si>
  <si>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</si>
  <si>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</si>
  <si>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</si>
  <si>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</si>
  <si>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</si>
  <si>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</si>
  <si>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</si>
  <si>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</si>
  <si>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</si>
  <si>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</si>
  <si>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</si>
  <si>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</si>
  <si>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</si>
  <si>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</si>
  <si>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</si>
  <si>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</si>
  <si>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</si>
  <si>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</si>
  <si>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</si>
  <si>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</si>
  <si>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</si>
  <si>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</si>
  <si>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</si>
  <si>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</si>
  <si>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</si>
  <si>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</si>
  <si>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</si>
  <si>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</si>
  <si>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</si>
  <si>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</si>
  <si>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</si>
  <si>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</si>
  <si>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</si>
  <si>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</si>
  <si>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</si>
  <si>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</si>
  <si>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</si>
  <si>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</si>
  <si>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</si>
  <si>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</si>
  <si>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</si>
  <si>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</si>
  <si>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</si>
  <si>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</si>
  <si>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</si>
  <si>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</si>
  <si>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</si>
  <si>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</si>
  <si>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</si>
  <si>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</si>
  <si>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</si>
  <si>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</si>
  <si>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</si>
  <si>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</si>
  <si>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</si>
  <si>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</si>
  <si>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</si>
  <si>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</si>
  <si>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</si>
  <si>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</si>
  <si>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</si>
  <si>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</si>
  <si>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</si>
  <si>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</si>
  <si>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</si>
  <si>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</si>
  <si>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</si>
  <si>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</si>
  <si>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</si>
  <si>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</si>
  <si>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</si>
  <si>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</si>
  <si>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</si>
  <si>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</si>
  <si>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</si>
  <si>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</si>
  <si>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</si>
  <si>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</si>
  <si>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</si>
  <si>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</si>
  <si>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</si>
  <si>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</si>
  <si>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</si>
  <si>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</si>
  <si>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</si>
  <si>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</si>
  <si>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</si>
  <si>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</si>
  <si>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</si>
  <si>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</si>
  <si>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</si>
  <si>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</si>
  <si>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</si>
  <si>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</si>
  <si>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</si>
  <si>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</si>
  <si>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</si>
  <si>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</si>
  <si>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</si>
  <si>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</si>
  <si>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</si>
  <si>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</si>
  <si>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</si>
  <si>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</si>
  <si>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</si>
  <si>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</si>
  <si>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</si>
  <si>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</si>
  <si>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</si>
  <si>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</si>
  <si>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</si>
  <si>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</si>
  <si>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</si>
  <si>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</si>
  <si>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</si>
  <si>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</si>
  <si>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</si>
  <si>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</si>
  <si>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</si>
  <si>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</si>
  <si>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</si>
  <si>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</si>
  <si>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</si>
  <si>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</si>
  <si>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</si>
  <si>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</si>
  <si>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</si>
  <si>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</si>
  <si>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</si>
  <si>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</si>
  <si>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</si>
  <si>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</si>
  <si>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</si>
  <si>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</si>
  <si>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</si>
  <si>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</si>
  <si>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</si>
  <si>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</si>
  <si>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</si>
  <si>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</si>
  <si>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</si>
  <si>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</si>
  <si>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</si>
  <si>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</si>
  <si>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</si>
  <si>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</si>
  <si>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</si>
  <si>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</si>
  <si>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</si>
  <si>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</si>
  <si>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</si>
  <si>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</si>
  <si>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</si>
  <si>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</si>
  <si>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</si>
  <si>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</si>
  <si>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</si>
  <si>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</si>
  <si>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</si>
  <si>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</si>
  <si>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</si>
  <si>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</si>
  <si>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</si>
  <si>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</si>
  <si>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</si>
  <si>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</si>
  <si>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</si>
  <si>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</si>
  <si>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</si>
  <si>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</si>
  <si>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</si>
  <si>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</si>
  <si>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</si>
  <si>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</si>
  <si>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</si>
  <si>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</si>
  <si>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</si>
  <si>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</si>
  <si>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</si>
  <si>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</si>
  <si>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</si>
  <si>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</si>
  <si>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</si>
  <si>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</si>
  <si>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</si>
  <si>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</si>
  <si>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</si>
  <si>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</si>
  <si>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</si>
  <si>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</si>
  <si>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</si>
  <si>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</si>
  <si>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</si>
  <si>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</si>
  <si>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</si>
  <si>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</si>
  <si>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</si>
  <si>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</si>
  <si>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</si>
  <si>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</si>
  <si>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</si>
  <si>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</si>
  <si>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</si>
  <si>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</si>
  <si>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</si>
  <si>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</si>
  <si>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</si>
  <si>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</si>
  <si>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</si>
  <si>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</si>
  <si>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</si>
  <si>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</si>
  <si>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</si>
  <si>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</si>
  <si>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</si>
  <si>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</si>
  <si>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</si>
  <si>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</si>
  <si>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</si>
  <si>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</si>
  <si>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</si>
  <si>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</si>
  <si>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</si>
  <si>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</si>
  <si>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</si>
  <si>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</si>
  <si>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</si>
  <si>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</si>
  <si>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</si>
  <si>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</si>
  <si>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</si>
  <si>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</si>
  <si>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</si>
  <si>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</si>
  <si>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</si>
  <si>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</si>
  <si>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</si>
  <si>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</si>
  <si>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</si>
  <si>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</si>
  <si>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</si>
  <si>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</si>
  <si>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</si>
  <si>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</si>
  <si>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</si>
  <si>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</si>
  <si>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</si>
  <si>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</si>
  <si>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</si>
  <si>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</si>
  <si>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</si>
  <si>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</si>
  <si>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</si>
  <si>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</si>
  <si>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</si>
  <si>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</si>
  <si>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</si>
  <si>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</si>
  <si>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</si>
  <si>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</si>
  <si>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</si>
  <si>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</si>
  <si>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</si>
  <si>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</si>
  <si>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</si>
  <si>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</si>
  <si>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</si>
  <si>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</si>
  <si>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</si>
  <si>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</si>
  <si>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</si>
  <si>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</si>
  <si>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</si>
  <si>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</si>
  <si>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</si>
  <si>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</si>
  <si>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</si>
  <si>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</si>
  <si>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</si>
  <si>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</si>
  <si>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</si>
  <si>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</si>
  <si>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</si>
  <si>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</si>
  <si>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</si>
  <si>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</si>
  <si>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</si>
  <si>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</si>
  <si>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</si>
  <si>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</si>
  <si>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</si>
  <si>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</si>
  <si>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</si>
  <si>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</si>
  <si>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</si>
  <si>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</si>
  <si>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</si>
  <si>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</si>
  <si>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</si>
  <si>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</si>
  <si>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</si>
  <si>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</si>
  <si>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</si>
  <si>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</si>
  <si>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</si>
  <si>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</si>
  <si>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</si>
  <si>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</si>
  <si>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</si>
  <si>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</si>
  <si>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</si>
  <si>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</si>
  <si>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</si>
  <si>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</si>
  <si>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</si>
  <si>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</si>
  <si>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</si>
  <si>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</si>
  <si>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</si>
  <si>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</si>
  <si>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</si>
  <si>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</si>
  <si>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</si>
  <si>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</si>
  <si>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</si>
  <si>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</si>
  <si>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</si>
  <si>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</si>
  <si>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</si>
  <si>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</si>
  <si>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</si>
  <si>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</si>
  <si>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</si>
  <si>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</si>
  <si>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</si>
  <si>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</si>
  <si>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</si>
  <si>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</si>
  <si>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</si>
  <si>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</si>
  <si>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</si>
  <si>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</si>
  <si>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</si>
  <si>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</si>
  <si>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</si>
  <si>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</si>
  <si>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</si>
  <si>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</si>
  <si>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</si>
  <si>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</si>
  <si>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</si>
  <si>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</si>
  <si>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</si>
  <si>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</si>
  <si>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</si>
  <si>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</si>
  <si>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</si>
  <si>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</si>
  <si>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</si>
  <si>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</si>
  <si>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</si>
  <si>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</si>
  <si>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</si>
  <si>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</si>
  <si>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</si>
  <si>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</si>
  <si>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</si>
  <si>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</si>
  <si>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</si>
  <si>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</si>
  <si>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</si>
  <si>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</si>
  <si>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</si>
  <si>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</si>
  <si>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</si>
  <si>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</si>
  <si>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</si>
  <si>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</si>
  <si>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</si>
  <si>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</si>
  <si>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</si>
  <si>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</si>
  <si>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</si>
  <si>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</si>
  <si>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</si>
  <si>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</si>
  <si>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</si>
  <si>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</si>
  <si>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</si>
  <si>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</si>
  <si>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</si>
  <si>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</si>
  <si>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</si>
  <si>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</si>
  <si>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</si>
  <si>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</si>
  <si>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</si>
  <si>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</si>
  <si>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</si>
  <si>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</si>
  <si>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</si>
  <si>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</si>
  <si>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</si>
  <si>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</si>
  <si>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</si>
  <si>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</si>
  <si>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</si>
  <si>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</si>
  <si>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</si>
  <si>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</si>
  <si>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</si>
  <si>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</si>
  <si>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</si>
  <si>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</si>
  <si>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</si>
  <si>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</si>
  <si>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</si>
  <si>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</si>
  <si>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</si>
  <si>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</si>
  <si>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</si>
  <si>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</si>
  <si>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</si>
  <si>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</si>
  <si>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</si>
  <si>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</si>
  <si>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</si>
  <si>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</si>
  <si>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</si>
  <si>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</si>
  <si>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</si>
  <si>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</si>
  <si>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</si>
  <si>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</si>
  <si>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</si>
  <si>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</si>
  <si>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</si>
  <si>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</si>
  <si>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</si>
  <si>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</si>
  <si>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</si>
  <si>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</si>
  <si>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</si>
  <si>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</si>
  <si>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</si>
  <si>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</si>
  <si>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</si>
  <si>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</si>
  <si>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</si>
  <si>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</si>
  <si>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</si>
  <si>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</si>
  <si>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</si>
  <si>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</si>
  <si>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</si>
  <si>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</si>
  <si>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</si>
  <si>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</si>
  <si>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</si>
  <si>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</si>
  <si>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</si>
  <si>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</si>
  <si>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</si>
  <si>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</si>
  <si>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</si>
  <si>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</si>
  <si>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</si>
  <si>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</si>
  <si>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</si>
  <si>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</si>
  <si>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</si>
  <si>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</si>
  <si>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</si>
  <si>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</si>
  <si>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</si>
  <si>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</si>
  <si>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</si>
  <si>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</si>
  <si>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</si>
  <si>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</si>
  <si>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</si>
  <si>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</si>
  <si>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</si>
  <si>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</si>
  <si>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</si>
  <si>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</si>
  <si>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</si>
  <si>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</si>
  <si>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</si>
  <si>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</si>
  <si>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</si>
  <si>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</si>
  <si>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</si>
  <si>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</si>
  <si>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</si>
  <si>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</si>
  <si>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</si>
  <si>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</si>
  <si>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</si>
  <si>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</si>
  <si>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</si>
  <si>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</si>
  <si>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</si>
  <si>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</si>
  <si>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</si>
  <si>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</si>
  <si>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</si>
  <si>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</si>
  <si>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</si>
  <si>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</si>
  <si>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</si>
  <si>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</si>
  <si>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</si>
  <si>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</si>
  <si>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</si>
  <si>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</si>
  <si>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</si>
  <si>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</si>
  <si>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</si>
  <si>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</si>
  <si>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</si>
  <si>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</si>
  <si>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</si>
  <si>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</si>
  <si>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</si>
  <si>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</si>
  <si>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</si>
  <si>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</si>
  <si>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</si>
  <si>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</si>
  <si>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</si>
  <si>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</si>
  <si>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</si>
  <si>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</si>
  <si>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</si>
  <si>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</si>
  <si>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</si>
  <si>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</si>
  <si>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</si>
  <si>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</si>
  <si>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</si>
  <si>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</si>
  <si>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</si>
  <si>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</si>
  <si>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</si>
  <si>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</si>
  <si>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</si>
  <si>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</si>
  <si>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</si>
  <si>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</si>
  <si>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</si>
  <si>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</si>
  <si>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</si>
  <si>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</si>
  <si>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</si>
  <si>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</si>
  <si>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</si>
  <si>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</si>
  <si>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</si>
  <si>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</si>
  <si>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</si>
  <si>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</si>
  <si>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</si>
  <si>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</si>
  <si>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</si>
  <si>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</si>
  <si>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</si>
  <si>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</si>
  <si>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</si>
  <si>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</si>
  <si>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</si>
  <si>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</si>
  <si>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</si>
  <si>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</si>
  <si>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</si>
  <si>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</si>
  <si>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</si>
  <si>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</si>
  <si>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</si>
  <si>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</si>
  <si>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</si>
  <si>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</si>
  <si>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</si>
  <si>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</si>
  <si>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</si>
  <si>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</si>
  <si>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</si>
  <si>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</si>
  <si>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</si>
  <si>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</si>
  <si>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</si>
  <si>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</si>
  <si>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</si>
  <si>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</si>
  <si>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</si>
  <si>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</si>
  <si>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</si>
  <si>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</si>
  <si>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</si>
  <si>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</si>
  <si>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</si>
  <si>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</si>
  <si>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</si>
  <si>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</si>
  <si>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</si>
  <si>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</si>
  <si>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</si>
  <si>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</si>
  <si>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</si>
  <si>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</si>
  <si>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</si>
  <si>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</si>
  <si>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</si>
  <si>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</si>
  <si>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</si>
  <si>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</si>
  <si>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</si>
  <si>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</si>
  <si>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</si>
  <si>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</si>
  <si>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</si>
  <si>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</si>
  <si>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</si>
  <si>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</si>
  <si>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</si>
  <si>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</si>
  <si>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</si>
  <si>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</si>
  <si>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</si>
  <si>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</si>
  <si>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</si>
  <si>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</si>
  <si>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</si>
  <si>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</si>
  <si>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</si>
  <si>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</si>
  <si>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</si>
  <si>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</si>
  <si>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</si>
  <si>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</si>
  <si>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</si>
  <si>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</si>
  <si>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</si>
  <si>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</si>
  <si>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</si>
  <si>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</si>
  <si>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</si>
  <si>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</si>
  <si>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</si>
  <si>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</si>
  <si>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</si>
  <si>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</si>
  <si>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</si>
  <si>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</si>
  <si>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</si>
  <si>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</si>
  <si>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</si>
  <si>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</si>
  <si>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</si>
  <si>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</si>
  <si>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</si>
  <si>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</si>
  <si>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</si>
  <si>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</si>
  <si>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</si>
  <si>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</si>
  <si>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</si>
  <si>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</si>
  <si>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</si>
  <si>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</si>
  <si>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</si>
  <si>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</si>
  <si>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</si>
  <si>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</si>
  <si>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</si>
  <si>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</si>
  <si>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</si>
  <si>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</si>
  <si>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</si>
  <si>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</si>
  <si>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</si>
  <si>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</si>
  <si>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</si>
  <si>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</si>
  <si>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</si>
  <si>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</si>
  <si>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</si>
  <si>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</si>
  <si>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</si>
  <si>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</si>
  <si>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</si>
  <si>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</si>
  <si>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</si>
  <si>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</si>
  <si>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</si>
  <si>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</si>
  <si>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</si>
  <si>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</si>
  <si>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</si>
  <si>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</si>
  <si>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</si>
  <si>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</si>
  <si>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</si>
  <si>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</si>
  <si>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</si>
  <si>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</si>
  <si>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</si>
  <si>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</si>
  <si>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</si>
  <si>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</si>
  <si>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</si>
  <si>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</si>
  <si>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</si>
  <si>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</si>
  <si>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</si>
  <si>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</si>
  <si>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</si>
  <si>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</si>
  <si>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</si>
  <si>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</si>
  <si>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</si>
  <si>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</si>
  <si>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</si>
  <si>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</si>
  <si>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</si>
  <si>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</si>
  <si>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</si>
  <si>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</si>
  <si>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</si>
  <si>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</si>
  <si>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</si>
  <si>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</si>
  <si>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</si>
  <si>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</si>
  <si>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</si>
  <si>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</si>
  <si>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</si>
  <si>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</si>
  <si>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</si>
  <si>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</si>
  <si>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</si>
  <si>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</si>
  <si>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</si>
  <si>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</si>
  <si>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</si>
  <si>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</si>
  <si>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</si>
  <si>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</si>
  <si>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</si>
  <si>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</si>
  <si>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</si>
  <si>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</si>
  <si>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</si>
  <si>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</si>
  <si>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</si>
  <si>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</si>
  <si>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</si>
  <si>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</si>
  <si>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</si>
  <si>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</si>
  <si>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</si>
  <si>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</si>
  <si>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</si>
  <si>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</si>
  <si>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</si>
  <si>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</si>
  <si>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</si>
  <si>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</si>
  <si>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</si>
  <si>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</si>
  <si>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</si>
  <si>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</si>
  <si>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</si>
  <si>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</si>
  <si>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</si>
  <si>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</si>
  <si>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</si>
  <si>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</si>
  <si>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</si>
  <si>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</si>
  <si>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</si>
  <si>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</si>
  <si>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</si>
  <si>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</si>
  <si>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</si>
  <si>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</si>
  <si>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</si>
  <si>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</si>
  <si>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</si>
  <si>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</si>
  <si>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</si>
  <si>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</si>
  <si>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</si>
  <si>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</si>
  <si>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</si>
  <si>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</si>
  <si>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</si>
  <si>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</si>
  <si>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</si>
  <si>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</si>
  <si>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</si>
  <si>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</si>
  <si>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</si>
  <si>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</si>
  <si>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</si>
  <si>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</si>
  <si>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</si>
  <si>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</si>
  <si>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</si>
  <si>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</si>
  <si>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</si>
  <si>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</si>
  <si>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</si>
  <si>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</si>
  <si>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</si>
  <si>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</si>
  <si>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</si>
  <si>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</si>
  <si>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</si>
  <si>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</si>
  <si>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</si>
  <si>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</si>
  <si>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</si>
  <si>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</si>
  <si>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</si>
  <si>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</si>
  <si>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</si>
  <si>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</si>
  <si>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</si>
  <si>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</si>
  <si>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</si>
  <si>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</si>
  <si>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</si>
  <si>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</si>
  <si>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</si>
  <si>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</si>
  <si>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</si>
  <si>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</si>
  <si>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</si>
  <si>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</si>
  <si>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</si>
  <si>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</si>
  <si>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</si>
  <si>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</si>
  <si>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</si>
  <si>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</si>
  <si>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</si>
  <si>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</si>
  <si>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</si>
  <si>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</si>
  <si>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</si>
  <si>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</si>
  <si>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</si>
  <si>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</si>
  <si>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</si>
  <si>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</si>
  <si>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</si>
  <si>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</si>
  <si>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</si>
  <si>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</si>
  <si>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</si>
  <si>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</si>
  <si>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</si>
  <si>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</si>
  <si>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</si>
  <si>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</si>
  <si>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</si>
  <si>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</si>
  <si>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</si>
  <si>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</si>
  <si>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</si>
  <si>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</si>
  <si>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</si>
  <si>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</si>
  <si>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</si>
  <si>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</si>
  <si>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</si>
  <si>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</si>
  <si>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</si>
  <si>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</si>
  <si>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</si>
  <si>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</si>
  <si>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</si>
  <si>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</si>
  <si>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</si>
  <si>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</si>
  <si>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</si>
  <si>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</si>
  <si>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</si>
  <si>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</si>
  <si>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</si>
  <si>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</si>
  <si>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</si>
  <si>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</si>
  <si>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</si>
  <si>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</si>
  <si>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</si>
  <si>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</si>
  <si>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</si>
  <si>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</si>
  <si>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</si>
  <si>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</si>
  <si>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</si>
  <si>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</si>
  <si>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</si>
  <si>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</si>
  <si>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</si>
  <si>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</si>
  <si>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</si>
  <si>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</si>
  <si>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</si>
  <si>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</si>
  <si>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</si>
  <si>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</si>
  <si>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</si>
  <si>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</si>
  <si>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</si>
  <si>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</si>
  <si>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</si>
  <si>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</si>
  <si>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</si>
  <si>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</si>
  <si>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</si>
  <si>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</si>
  <si>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</si>
  <si>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</si>
  <si>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</si>
  <si>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</si>
  <si>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</si>
  <si>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</si>
  <si>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</si>
  <si>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</si>
  <si>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</si>
  <si>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</si>
  <si>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</si>
  <si>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</si>
  <si>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</si>
  <si>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</si>
  <si>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</si>
  <si>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</si>
  <si>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</si>
  <si>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</si>
  <si>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</si>
  <si>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</si>
  <si>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</si>
  <si>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</si>
  <si>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</si>
  <si>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</si>
  <si>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</si>
  <si>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</si>
  <si>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</si>
  <si>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</si>
  <si>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</si>
  <si>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</si>
  <si>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</si>
  <si>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</si>
  <si>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</si>
  <si>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</si>
  <si>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</si>
  <si>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</si>
  <si>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</si>
  <si>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</si>
  <si>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</si>
  <si>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</si>
  <si>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</si>
  <si>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</si>
  <si>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</si>
  <si>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</si>
  <si>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</si>
  <si>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</si>
  <si>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</si>
  <si>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</si>
  <si>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</si>
  <si>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</si>
  <si>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</si>
  <si>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</si>
  <si>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</si>
  <si>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</si>
  <si>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</si>
  <si>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</si>
  <si>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</si>
  <si>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</si>
  <si>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</si>
  <si>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</si>
  <si>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</si>
  <si>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</si>
  <si>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</si>
  <si>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</si>
  <si>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</si>
  <si>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</si>
  <si>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</si>
  <si>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</si>
  <si>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</si>
  <si>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</si>
  <si>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</si>
  <si>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</si>
  <si>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</si>
  <si>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</si>
  <si>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</si>
  <si>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</si>
  <si>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</si>
  <si>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</si>
  <si>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</si>
  <si>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</si>
  <si>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</si>
  <si>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</si>
  <si>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</si>
  <si>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</si>
  <si>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</si>
  <si>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</si>
  <si>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</si>
  <si>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</si>
  <si>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</si>
  <si>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</si>
  <si>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</si>
  <si>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</si>
  <si>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</si>
  <si>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</si>
  <si>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</si>
  <si>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</si>
  <si>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</si>
  <si>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</si>
  <si>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</si>
  <si>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</si>
  <si>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</si>
  <si>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</si>
  <si>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</si>
  <si>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</si>
  <si>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</si>
  <si>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</si>
  <si>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</si>
  <si>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</si>
  <si>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</si>
  <si>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</si>
  <si>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</si>
  <si>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</si>
  <si>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</si>
  <si>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</si>
  <si>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</si>
  <si>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</si>
  <si>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</si>
  <si>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</si>
  <si>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</si>
  <si>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</si>
  <si>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</si>
  <si>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</si>
  <si>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</si>
  <si>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</si>
  <si>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</si>
  <si>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</si>
  <si>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</si>
  <si>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</si>
  <si>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</si>
  <si>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</si>
  <si>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</si>
  <si>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</si>
  <si>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</si>
  <si>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</si>
  <si>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</si>
  <si>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</si>
  <si>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</si>
  <si>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</si>
  <si>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</si>
  <si>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</si>
  <si>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</si>
  <si>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</si>
  <si>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</si>
  <si>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</si>
  <si>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</si>
  <si>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</si>
  <si>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</si>
  <si>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</si>
  <si>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</si>
  <si>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</si>
  <si>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</si>
  <si>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</si>
  <si>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</si>
  <si>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</si>
  <si>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</si>
  <si>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</si>
  <si>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</si>
  <si>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</si>
  <si>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</si>
  <si>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</si>
  <si>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</si>
  <si>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</si>
  <si>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</si>
  <si>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</si>
  <si>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</si>
  <si>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</si>
  <si>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</si>
  <si>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</si>
  <si>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</si>
  <si>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</si>
  <si>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</si>
  <si>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</si>
  <si>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</si>
  <si>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</si>
  <si>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</si>
  <si>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</si>
  <si>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</si>
  <si>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</si>
  <si>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</si>
  <si>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</si>
  <si>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</si>
  <si>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</si>
  <si>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</si>
  <si>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</si>
  <si>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</si>
  <si>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</si>
  <si>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</si>
  <si>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</si>
  <si>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</si>
  <si>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</si>
  <si>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</si>
  <si>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</si>
  <si>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</si>
  <si>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</si>
  <si>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</si>
  <si>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</si>
  <si>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</si>
  <si>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</si>
  <si>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</si>
  <si>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</si>
  <si>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</si>
  <si>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</si>
  <si>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</si>
  <si>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</si>
  <si>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</si>
  <si>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</si>
  <si>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</si>
  <si>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</si>
  <si>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</si>
  <si>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</si>
  <si>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</si>
  <si>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</si>
  <si>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</si>
  <si>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</si>
  <si>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</si>
  <si>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</si>
  <si>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</si>
  <si>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</si>
  <si>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</si>
  <si>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</si>
  <si>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</si>
  <si>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</si>
  <si>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</si>
  <si>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</si>
  <si>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</si>
  <si>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</si>
  <si>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</si>
  <si>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</si>
  <si>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</si>
  <si>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</si>
  <si>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</si>
  <si>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</si>
  <si>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</si>
  <si>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</si>
  <si>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</si>
  <si>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</si>
  <si>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</si>
  <si>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</si>
  <si>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</si>
  <si>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</si>
  <si>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</si>
  <si>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</si>
  <si>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</si>
  <si>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</si>
  <si>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</si>
  <si>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</si>
  <si>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</si>
  <si>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</si>
  <si>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</si>
  <si>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</si>
  <si>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</si>
  <si>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</si>
  <si>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</si>
  <si>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</si>
  <si>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</si>
  <si>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</si>
  <si>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</si>
  <si>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</si>
  <si>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</si>
  <si>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</si>
  <si>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</si>
  <si>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</si>
  <si>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</si>
  <si>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</si>
  <si>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</si>
  <si>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</si>
  <si>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</si>
  <si>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</si>
  <si>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</si>
  <si>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</si>
  <si>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</si>
  <si>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</si>
  <si>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</si>
  <si>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</si>
  <si>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</si>
  <si>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</si>
  <si>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</si>
  <si>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</si>
  <si>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</si>
  <si>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</si>
  <si>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</si>
  <si>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</si>
  <si>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</si>
  <si>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</si>
  <si>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</si>
  <si>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</si>
  <si>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</si>
  <si>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</si>
  <si>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</si>
  <si>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</si>
  <si>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</si>
  <si>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</si>
  <si>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</si>
  <si>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</si>
  <si>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</si>
  <si>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</si>
  <si>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</si>
  <si>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</si>
  <si>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</si>
  <si>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</si>
  <si>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</si>
  <si>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</si>
  <si>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</si>
  <si>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</si>
  <si>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</si>
  <si>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</si>
  <si>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</si>
  <si>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</si>
  <si>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</si>
  <si>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</si>
  <si>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</si>
  <si>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</si>
  <si>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</si>
  <si>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</si>
  <si>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</si>
  <si>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</si>
  <si>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</si>
  <si>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</si>
  <si>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</si>
  <si>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</si>
  <si>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</si>
  <si>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</si>
  <si>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</si>
  <si>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</si>
  <si>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</si>
  <si>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</si>
  <si>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</si>
  <si>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</si>
  <si>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</si>
  <si>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</si>
  <si>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</si>
  <si>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</si>
  <si>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</si>
  <si>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</si>
  <si>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</si>
  <si>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</si>
  <si>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</si>
  <si>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</si>
  <si>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</si>
  <si>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</si>
  <si>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</si>
  <si>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</si>
  <si>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</si>
  <si>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</si>
  <si>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</si>
  <si>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</si>
  <si>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</si>
  <si>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</si>
  <si>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</si>
  <si>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</si>
  <si>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</si>
  <si>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</si>
  <si>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</si>
  <si>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</si>
  <si>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</si>
  <si>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</si>
  <si>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</si>
  <si>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</si>
  <si>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</si>
  <si>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</si>
  <si>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</si>
  <si>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</si>
  <si>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</si>
  <si>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</si>
  <si>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</si>
  <si>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</si>
  <si>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</si>
  <si>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</si>
  <si>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</si>
  <si>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</si>
  <si>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</si>
  <si>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</si>
  <si>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</si>
  <si>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</si>
  <si>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</si>
  <si>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</si>
  <si>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</si>
  <si>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</si>
  <si>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</si>
  <si>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</si>
  <si>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</si>
  <si>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</si>
  <si>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</si>
  <si>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</si>
  <si>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</si>
  <si>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</si>
  <si>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</si>
  <si>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</si>
  <si>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</si>
  <si>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</si>
  <si>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</si>
  <si>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</si>
  <si>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</si>
  <si>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</si>
  <si>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</si>
  <si>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</si>
  <si>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</si>
  <si>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</si>
  <si>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</si>
  <si>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</si>
  <si>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</si>
  <si>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</si>
  <si>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</si>
  <si>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</si>
  <si>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</si>
  <si>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</si>
  <si>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</si>
  <si>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</si>
  <si>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</si>
  <si>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</si>
  <si>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</si>
  <si>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</si>
  <si>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</si>
  <si>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</si>
  <si>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</si>
  <si>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</si>
  <si>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</si>
  <si>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</si>
  <si>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</si>
  <si>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</si>
  <si>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</si>
  <si>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</si>
  <si>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</si>
  <si>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</si>
  <si>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</si>
  <si>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</si>
  <si>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</si>
  <si>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</si>
  <si>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</si>
  <si>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</si>
  <si>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</si>
  <si>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</si>
  <si>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</si>
  <si>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</si>
  <si>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</si>
  <si>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</si>
  <si>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</si>
  <si>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</si>
  <si>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</si>
  <si>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</si>
  <si>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</si>
  <si>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</si>
  <si>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</si>
  <si>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</si>
  <si>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</si>
  <si>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</si>
  <si>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</si>
  <si>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</si>
  <si>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</si>
  <si>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</si>
  <si>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</si>
  <si>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</si>
  <si>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</si>
  <si>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</si>
  <si>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</si>
  <si>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</si>
  <si>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</si>
  <si>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</si>
  <si>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</si>
  <si>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</si>
  <si>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</si>
  <si>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</si>
  <si>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</si>
  <si>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</si>
  <si>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</si>
  <si>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</si>
  <si>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</si>
  <si>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</si>
  <si>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</si>
  <si>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</si>
  <si>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</si>
  <si>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</si>
  <si>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</si>
  <si>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</si>
  <si>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</si>
  <si>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</si>
  <si>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</si>
  <si>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</si>
  <si>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</si>
  <si>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</si>
  <si>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</si>
  <si>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</si>
  <si>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</si>
  <si>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</si>
  <si>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</si>
  <si>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</si>
  <si>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</si>
  <si>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</si>
  <si>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</si>
  <si>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</si>
  <si>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</si>
  <si>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</si>
  <si>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</si>
  <si>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</si>
  <si>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</si>
  <si>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</si>
  <si>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</si>
  <si>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</si>
  <si>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</si>
  <si>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</si>
  <si>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</si>
  <si>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</si>
  <si>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</si>
  <si>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</si>
  <si>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</si>
  <si>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</si>
  <si>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</si>
  <si>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</si>
  <si>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</si>
  <si>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</si>
  <si>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</si>
  <si>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</si>
  <si>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</si>
  <si>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</si>
  <si>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</si>
  <si>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</si>
  <si>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</si>
  <si>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</si>
  <si>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</si>
  <si>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</si>
  <si>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</si>
  <si>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</si>
  <si>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</si>
  <si>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</si>
  <si>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</si>
  <si>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</si>
  <si>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</si>
  <si>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</si>
  <si>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</si>
  <si>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</si>
  <si>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</si>
  <si>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</si>
  <si>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</si>
  <si>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</si>
  <si>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</si>
  <si>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</si>
  <si>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</si>
  <si>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</si>
  <si>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</si>
  <si>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</si>
  <si>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</si>
  <si>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</si>
  <si>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</si>
  <si>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</si>
  <si>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</si>
  <si>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</si>
  <si>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</si>
  <si>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</si>
  <si>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</si>
  <si>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</si>
  <si>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</si>
  <si>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</si>
  <si>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</si>
  <si>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</si>
  <si>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</si>
  <si>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</si>
  <si>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</si>
  <si>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</si>
  <si>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</si>
  <si>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</si>
  <si>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</si>
  <si>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</si>
  <si>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</si>
  <si>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</si>
  <si>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</si>
  <si>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</si>
  <si>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</si>
  <si>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</si>
  <si>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</si>
  <si>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</si>
  <si>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</si>
  <si>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</si>
  <si>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</si>
  <si>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</si>
  <si>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</si>
  <si>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</si>
  <si>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</si>
  <si>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</si>
  <si>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</si>
  <si>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</si>
  <si>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</si>
  <si>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</si>
  <si>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</si>
  <si>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</si>
  <si>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</si>
  <si>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</si>
  <si>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</si>
  <si>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</si>
  <si>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</si>
  <si>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</si>
  <si>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</si>
  <si>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</si>
  <si>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</si>
  <si>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</si>
  <si>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</si>
  <si>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</si>
  <si>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</si>
  <si>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</si>
  <si>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</si>
  <si>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</si>
  <si>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</si>
  <si>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</si>
  <si>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</si>
  <si>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</si>
  <si>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</si>
  <si>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</si>
  <si>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</si>
  <si>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</si>
  <si>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</si>
  <si>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</si>
  <si>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</si>
  <si>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</si>
  <si>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</si>
  <si>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</si>
  <si>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</si>
  <si>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</si>
  <si>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</si>
  <si>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</si>
  <si>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</si>
  <si>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</si>
  <si>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</si>
  <si>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</si>
  <si>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</si>
  <si>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</si>
  <si>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</si>
  <si>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</si>
  <si>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</si>
  <si>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</si>
  <si>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</si>
  <si>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</si>
  <si>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</si>
  <si>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</si>
  <si>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</si>
  <si>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</si>
  <si>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</si>
  <si>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</si>
  <si>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</si>
  <si>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</si>
  <si>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</si>
  <si>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</si>
  <si>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</si>
  <si>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</si>
  <si>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</si>
  <si>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</si>
  <si>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</si>
  <si>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</si>
  <si>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</si>
  <si>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</si>
  <si>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</si>
  <si>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</si>
  <si>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</si>
  <si>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</si>
  <si>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</si>
  <si>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</si>
  <si>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</si>
  <si>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</si>
  <si>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</si>
  <si>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</si>
  <si>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</si>
  <si>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</si>
  <si>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</si>
  <si>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</si>
  <si>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</si>
  <si>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</si>
  <si>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</si>
  <si>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</si>
  <si>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</si>
  <si>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</si>
  <si>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</si>
  <si>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</si>
  <si>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</si>
  <si>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</si>
  <si>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</si>
  <si>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</si>
  <si>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</si>
  <si>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</si>
  <si>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</si>
  <si>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</si>
  <si>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</si>
  <si>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</si>
  <si>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</si>
  <si>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</si>
  <si>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</si>
  <si>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</si>
  <si>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</si>
  <si>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</si>
  <si>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</si>
  <si>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</si>
  <si>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</si>
  <si>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</si>
  <si>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</si>
  <si>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</si>
  <si>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</si>
  <si>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</si>
  <si>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</si>
  <si>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</si>
  <si>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</si>
  <si>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</si>
  <si>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</si>
  <si>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</si>
  <si>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</si>
  <si>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</si>
  <si>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</si>
  <si>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</si>
  <si>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</si>
  <si>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</si>
  <si>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</si>
  <si>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</si>
  <si>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</si>
  <si>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</si>
  <si>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</si>
  <si>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</si>
  <si>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</si>
  <si>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</si>
  <si>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</si>
  <si>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</si>
  <si>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</si>
  <si>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</si>
  <si>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</si>
  <si>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</si>
  <si>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</si>
  <si>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</si>
  <si>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</si>
  <si>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</si>
  <si>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</si>
  <si>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</si>
  <si>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</si>
  <si>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</si>
  <si>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</si>
  <si>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</si>
  <si>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</si>
  <si>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</si>
  <si>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</si>
  <si>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</si>
  <si>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</si>
  <si>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</si>
  <si>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</si>
  <si>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</si>
  <si>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</si>
  <si>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</si>
  <si>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</si>
  <si>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</si>
  <si>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</si>
  <si>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</si>
  <si>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</si>
  <si>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</si>
  <si>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</si>
  <si>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</si>
  <si>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</si>
  <si>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</si>
  <si>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</si>
  <si>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</si>
  <si>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</si>
  <si>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</si>
  <si>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</si>
  <si>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</si>
  <si>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</si>
  <si>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</si>
  <si>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</si>
  <si>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</si>
  <si>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</si>
  <si>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</si>
  <si>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</si>
  <si>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</si>
  <si>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</si>
  <si>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</si>
  <si>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</si>
  <si>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</si>
  <si>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</si>
  <si>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</si>
  <si>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</si>
  <si>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</si>
  <si>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</si>
  <si>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</si>
  <si>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</si>
  <si>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</si>
  <si>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</si>
  <si>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</si>
  <si>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</si>
  <si>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</si>
  <si>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</si>
  <si>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</si>
  <si>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</si>
  <si>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</si>
  <si>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</si>
  <si>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</si>
  <si>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</si>
  <si>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</si>
  <si>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</si>
  <si>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</si>
  <si>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</si>
  <si>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</si>
  <si>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</si>
  <si>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</si>
  <si>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</si>
  <si>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</si>
  <si>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</si>
  <si>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</si>
  <si>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</si>
  <si>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</si>
  <si>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</si>
  <si>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</si>
  <si>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</si>
  <si>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</si>
  <si>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</si>
  <si>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</si>
  <si>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</si>
  <si>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</si>
  <si>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</si>
  <si>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</si>
  <si>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</si>
  <si>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</si>
  <si>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</si>
  <si>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</si>
  <si>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</si>
  <si>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</si>
  <si>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</si>
  <si>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</si>
  <si>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</si>
  <si>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</si>
  <si>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</si>
  <si>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</si>
  <si>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</si>
  <si>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</si>
  <si>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</si>
  <si>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</si>
  <si>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</si>
  <si>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</si>
  <si>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</si>
  <si>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</si>
  <si>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</si>
  <si>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</si>
  <si>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</si>
  <si>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</si>
  <si>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</si>
  <si>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</si>
  <si>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</si>
  <si>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</si>
  <si>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</si>
  <si>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</si>
  <si>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</si>
  <si>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</si>
  <si>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</si>
  <si>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</si>
  <si>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</si>
  <si>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</si>
  <si>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</si>
  <si>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</si>
  <si>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</si>
  <si>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</si>
  <si>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</si>
  <si>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</si>
  <si>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</si>
  <si>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</si>
  <si>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</si>
  <si>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</si>
  <si>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</si>
  <si>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</si>
  <si>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</si>
  <si>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</si>
  <si>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</si>
  <si>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</si>
  <si>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</si>
  <si>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</si>
  <si>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</si>
  <si>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</si>
  <si>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</si>
  <si>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</si>
  <si>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</si>
  <si>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</si>
  <si>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</si>
  <si>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</si>
  <si>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</si>
  <si>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</si>
  <si>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</si>
  <si>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</si>
  <si>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</si>
  <si>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</si>
  <si>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</si>
  <si>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</si>
  <si>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</si>
  <si>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</si>
  <si>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</si>
  <si>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</si>
  <si>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</si>
  <si>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</si>
  <si>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</si>
  <si>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</si>
  <si>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</si>
  <si>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</si>
  <si>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</si>
  <si>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</si>
  <si>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</si>
  <si>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</si>
  <si>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</si>
  <si>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</si>
  <si>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</si>
  <si>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</si>
  <si>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</si>
  <si>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</si>
  <si>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</si>
  <si>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</si>
  <si>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</si>
  <si>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</si>
  <si>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</si>
  <si>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</si>
  <si>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</si>
  <si>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</si>
  <si>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</si>
  <si>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</si>
  <si>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</si>
  <si>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</si>
  <si>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</si>
  <si>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</si>
  <si>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</si>
  <si>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</si>
  <si>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</si>
  <si>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</si>
  <si>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</si>
  <si>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</si>
  <si>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</si>
  <si>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</si>
  <si>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</si>
  <si>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</si>
  <si>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</si>
  <si>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</si>
  <si>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</si>
  <si>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</si>
  <si>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</si>
  <si>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</si>
  <si>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</si>
  <si>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</si>
  <si>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</si>
  <si>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</si>
  <si>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</si>
  <si>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</si>
  <si>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</si>
  <si>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</si>
  <si>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</si>
  <si>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</si>
  <si>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</si>
  <si>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</si>
  <si>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</si>
  <si>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</si>
  <si>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</si>
  <si>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</si>
  <si>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</si>
  <si>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</si>
  <si>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</si>
  <si>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</si>
  <si>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</si>
  <si>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</si>
  <si>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</si>
  <si>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</si>
  <si>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</si>
  <si>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</si>
  <si>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</si>
  <si>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</si>
  <si>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</si>
  <si>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</si>
  <si>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</si>
  <si>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</si>
  <si>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</si>
  <si>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</si>
  <si>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</si>
  <si>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</si>
  <si>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</si>
  <si>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</si>
  <si>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</si>
  <si>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</si>
  <si>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</si>
  <si>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</si>
  <si>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</si>
  <si>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</si>
  <si>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</si>
  <si>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</si>
  <si>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</si>
  <si>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</si>
  <si>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</si>
  <si>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</si>
  <si>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</si>
  <si>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</si>
  <si>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</si>
  <si>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</si>
  <si>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</si>
  <si>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</si>
  <si>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</si>
  <si>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</si>
  <si>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</si>
  <si>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</si>
  <si>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</si>
  <si>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</si>
  <si>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</si>
  <si>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</si>
  <si>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</si>
  <si>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</si>
  <si>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</si>
  <si>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</si>
  <si>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</si>
  <si>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</si>
  <si>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</si>
  <si>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</si>
  <si>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</si>
  <si>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</si>
  <si>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</si>
  <si>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</si>
  <si>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</si>
  <si>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</si>
  <si>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</si>
  <si>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</si>
  <si>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</si>
  <si>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</si>
  <si>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</si>
  <si>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</si>
  <si>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</si>
  <si>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</si>
  <si>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</si>
  <si>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</si>
  <si>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</si>
  <si>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</si>
  <si>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</si>
  <si>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</si>
  <si>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</si>
  <si>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</si>
  <si>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</si>
  <si>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</si>
  <si>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</si>
  <si>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</si>
  <si>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</si>
  <si>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</si>
  <si>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</si>
  <si>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</si>
  <si>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</si>
  <si>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</si>
  <si>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</si>
  <si>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</si>
  <si>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</si>
  <si>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</si>
  <si>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</si>
  <si>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</si>
  <si>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</si>
  <si>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</si>
  <si>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</si>
  <si>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</si>
  <si>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</si>
  <si>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</si>
  <si>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</si>
  <si>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</si>
  <si>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</si>
  <si>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</si>
  <si>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</si>
  <si>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</si>
  <si>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</si>
  <si>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</si>
  <si>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</si>
  <si>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</si>
  <si>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</si>
  <si>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</si>
  <si>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</si>
  <si>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</si>
  <si>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</si>
  <si>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</si>
  <si>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</si>
  <si>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</si>
  <si>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</si>
  <si>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</si>
  <si>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</si>
  <si>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</si>
  <si>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</si>
  <si>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</si>
  <si>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</si>
  <si>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</si>
  <si>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</si>
  <si>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</si>
  <si>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</si>
  <si>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</si>
  <si>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</si>
  <si>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</si>
  <si>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</si>
  <si>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</si>
  <si>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</si>
  <si>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</si>
  <si>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</si>
  <si>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</si>
  <si>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</si>
  <si>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</si>
  <si>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</si>
  <si>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</si>
  <si>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</si>
  <si>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</si>
  <si>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</si>
  <si>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</si>
  <si>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</si>
  <si>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</si>
  <si>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</si>
  <si>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</si>
  <si>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</si>
  <si>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</si>
  <si>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</si>
  <si>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</si>
  <si>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</si>
  <si>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</si>
  <si>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</si>
  <si>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</si>
  <si>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</si>
  <si>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</si>
  <si>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</si>
  <si>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</si>
  <si>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</si>
  <si>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</si>
  <si>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</si>
  <si>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</si>
  <si>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</si>
  <si>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</si>
  <si>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</si>
  <si>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</si>
  <si>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</si>
  <si>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</si>
  <si>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</si>
  <si>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</si>
  <si>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</si>
  <si>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</si>
  <si>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</si>
  <si>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</si>
  <si>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</si>
  <si>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</si>
  <si>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</si>
  <si>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</si>
  <si>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</si>
  <si>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</si>
  <si>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</si>
  <si>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</si>
  <si>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</si>
  <si>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</si>
  <si>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</si>
  <si>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</si>
  <si>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</si>
  <si>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</si>
  <si>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</si>
  <si>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</si>
  <si>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</si>
  <si>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</si>
  <si>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</si>
  <si>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</si>
  <si>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</si>
  <si>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</si>
  <si>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</si>
  <si>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</si>
  <si>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</si>
  <si>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</si>
  <si>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</si>
  <si>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</si>
  <si>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</si>
  <si>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</si>
  <si>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</si>
  <si>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</si>
  <si>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</si>
  <si>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</si>
  <si>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</si>
  <si>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</si>
  <si>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</si>
  <si>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</si>
  <si>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</si>
  <si>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</si>
  <si>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</si>
  <si>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</si>
  <si>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</si>
  <si>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</si>
  <si>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</si>
  <si>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</si>
  <si>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</si>
  <si>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</si>
  <si>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</si>
  <si>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</si>
  <si>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</si>
  <si>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</si>
  <si>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</si>
  <si>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</si>
  <si>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</si>
  <si>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</si>
  <si>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</si>
  <si>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</si>
  <si>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</si>
  <si>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</si>
  <si>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</si>
  <si>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</si>
  <si>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</si>
  <si>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</si>
  <si>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</si>
  <si>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</si>
  <si>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</si>
  <si>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</si>
  <si>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</si>
  <si>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</si>
  <si>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</si>
  <si>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</si>
  <si>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</si>
  <si>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</si>
  <si>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</si>
  <si>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</si>
  <si>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</si>
  <si>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</si>
  <si>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</si>
  <si>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</si>
  <si>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</si>
  <si>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</si>
  <si>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</si>
  <si>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</si>
  <si>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</si>
  <si>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</si>
  <si>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</si>
  <si>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</si>
  <si>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</si>
  <si>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</si>
  <si>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</si>
  <si>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</si>
  <si>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</si>
  <si>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</si>
  <si>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</si>
  <si>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</si>
  <si>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</si>
  <si>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</si>
  <si>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</si>
  <si>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</si>
  <si>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</si>
  <si>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</si>
  <si>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</si>
  <si>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</si>
  <si>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</si>
  <si>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</si>
  <si>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</si>
  <si>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</si>
  <si>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</si>
  <si>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</si>
  <si>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</si>
  <si>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</si>
  <si>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</si>
  <si>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</si>
  <si>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</si>
  <si>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</si>
  <si>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</si>
  <si>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</si>
  <si>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</si>
  <si>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</si>
  <si>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</si>
  <si>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</si>
  <si>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</si>
  <si>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</si>
  <si>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</si>
  <si>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</si>
  <si>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</si>
  <si>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</si>
  <si>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</si>
  <si>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</si>
  <si>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</si>
  <si>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</si>
  <si>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</si>
  <si>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</si>
  <si>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</si>
  <si>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</si>
  <si>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</si>
  <si>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</si>
  <si>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</si>
  <si>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</si>
  <si>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</si>
  <si>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</si>
  <si>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</si>
  <si>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</si>
  <si>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</si>
  <si>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</si>
  <si>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</si>
  <si>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</si>
  <si>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</si>
  <si>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</si>
  <si>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</si>
  <si>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</si>
  <si>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</si>
  <si>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</si>
  <si>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</si>
  <si>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</si>
  <si>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</si>
  <si>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</si>
  <si>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</si>
  <si>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</si>
  <si>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</si>
  <si>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</si>
  <si>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</si>
  <si>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</si>
  <si>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</si>
  <si>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</si>
  <si>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</si>
  <si>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</si>
  <si>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</si>
  <si>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</si>
  <si>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</si>
  <si>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</si>
  <si>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</si>
  <si>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</si>
  <si>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</si>
  <si>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</si>
  <si>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</si>
  <si>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</si>
  <si>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</si>
  <si>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</si>
  <si>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</si>
  <si>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</si>
  <si>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</si>
  <si>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</si>
  <si>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</si>
  <si>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</si>
  <si>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</si>
  <si>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</si>
  <si>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</si>
  <si>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</si>
  <si>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</si>
  <si>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</si>
  <si>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</si>
  <si>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</si>
  <si>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</si>
  <si>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</si>
  <si>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</si>
  <si>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</si>
  <si>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</si>
  <si>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</si>
  <si>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</si>
  <si>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</si>
  <si>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</si>
  <si>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</si>
  <si>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</si>
  <si>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</si>
  <si>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</si>
  <si>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</si>
  <si>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</si>
  <si>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</si>
  <si>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</si>
  <si>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</si>
  <si>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</si>
  <si>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</si>
  <si>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</si>
  <si>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</si>
  <si>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</si>
  <si>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</si>
  <si>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</si>
  <si>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</si>
  <si>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</si>
  <si>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</si>
  <si>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</si>
  <si>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</si>
  <si>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</si>
  <si>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</si>
  <si>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</si>
  <si>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</si>
  <si>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</si>
  <si>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</si>
  <si>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</si>
  <si>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</si>
  <si>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</si>
  <si>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</si>
  <si>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</si>
  <si>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</si>
  <si>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</si>
  <si>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</si>
  <si>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</si>
  <si>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</si>
  <si>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</si>
  <si>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</si>
  <si>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</si>
  <si>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</si>
  <si>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</si>
  <si>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</si>
  <si>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</si>
  <si>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</si>
  <si>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</si>
  <si>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</si>
  <si>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</si>
  <si>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</si>
  <si>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</si>
  <si>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</si>
  <si>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</si>
  <si>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</si>
  <si>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</si>
  <si>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</si>
  <si>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</si>
  <si>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</si>
  <si>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</si>
  <si>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</si>
  <si>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</si>
  <si>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</si>
  <si>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</si>
  <si>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</si>
  <si>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</si>
  <si>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</si>
  <si>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</si>
  <si>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</si>
  <si>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</si>
  <si>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</si>
  <si>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</si>
  <si>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</si>
  <si>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</si>
  <si>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</si>
  <si>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</si>
  <si>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</si>
  <si>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</si>
  <si>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</si>
  <si>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</si>
  <si>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</si>
  <si>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</si>
  <si>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</si>
  <si>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</si>
  <si>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</si>
  <si>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</si>
  <si>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</si>
  <si>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</si>
  <si>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</si>
  <si>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</si>
  <si>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</si>
  <si>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</si>
  <si>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</si>
  <si>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</si>
  <si>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</si>
  <si>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</si>
  <si>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</si>
  <si>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</si>
  <si>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</si>
  <si>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</si>
  <si>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</si>
  <si>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</si>
  <si>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</si>
  <si>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</si>
  <si>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</si>
  <si>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</si>
  <si>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</si>
  <si>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</si>
  <si>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</si>
  <si>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</si>
  <si>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</si>
  <si>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</si>
  <si>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</si>
  <si>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</si>
  <si>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</si>
  <si>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</si>
  <si>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</si>
  <si>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</si>
  <si>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</si>
  <si>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</si>
  <si>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</si>
  <si>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</si>
  <si>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</si>
  <si>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</si>
  <si>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</si>
  <si>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</si>
  <si>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</si>
  <si>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</si>
  <si>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</si>
  <si>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</si>
  <si>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</si>
  <si>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</si>
  <si>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</si>
  <si>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</si>
  <si>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</si>
  <si>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</si>
  <si>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</si>
  <si>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</si>
  <si>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</si>
  <si>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</si>
  <si>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</si>
  <si>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</si>
  <si>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</si>
  <si>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</si>
  <si>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</si>
  <si>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</si>
  <si>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</si>
  <si>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</si>
  <si>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</si>
  <si>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</si>
  <si>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</si>
  <si>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</si>
  <si>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</si>
  <si>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</si>
  <si>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</si>
  <si>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</si>
  <si>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</si>
  <si>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</si>
  <si>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</si>
  <si>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</si>
  <si>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</si>
  <si>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</si>
  <si>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</si>
  <si>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</si>
  <si>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</si>
  <si>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</si>
  <si>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</si>
  <si>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</si>
  <si>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</si>
  <si>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</si>
  <si>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</si>
  <si>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</si>
  <si>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</si>
  <si>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</si>
  <si>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</si>
  <si>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</si>
  <si>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</si>
  <si>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</si>
  <si>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</si>
  <si>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</si>
  <si>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</si>
  <si>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</si>
  <si>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</si>
  <si>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</si>
  <si>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</si>
  <si>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</si>
  <si>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</si>
  <si>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</si>
  <si>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</si>
  <si>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</si>
  <si>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</si>
  <si>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</si>
  <si>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</si>
  <si>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</si>
  <si>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</si>
  <si>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</si>
  <si>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</si>
  <si>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</si>
  <si>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</si>
  <si>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</si>
  <si>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</si>
  <si>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</si>
  <si>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</si>
  <si>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</si>
  <si>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</si>
  <si>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</si>
  <si>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</si>
  <si>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</si>
  <si>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</si>
  <si>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</si>
  <si>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</si>
  <si>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</si>
  <si>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</si>
  <si>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</si>
  <si>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</si>
  <si>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</si>
  <si>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</si>
  <si>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</si>
  <si>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</si>
  <si>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</si>
  <si>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</si>
  <si>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</si>
  <si>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</si>
  <si>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</si>
  <si>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</si>
  <si>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</si>
  <si>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</si>
  <si>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</si>
  <si>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</si>
  <si>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</si>
  <si>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</si>
  <si>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</si>
  <si>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</si>
  <si>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</si>
  <si>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</si>
  <si>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</si>
  <si>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</si>
  <si>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</si>
  <si>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</si>
  <si>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</si>
  <si>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</si>
  <si>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</si>
  <si>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</si>
  <si>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</si>
  <si>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</si>
  <si>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</si>
  <si>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</si>
  <si>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</si>
  <si>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</si>
  <si>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</si>
  <si>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</si>
  <si>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</si>
  <si>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</si>
  <si>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</si>
  <si>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</si>
  <si>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</si>
  <si>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</si>
  <si>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</si>
  <si>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</si>
  <si>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</si>
  <si>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</si>
  <si>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</si>
  <si>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</si>
  <si>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</si>
  <si>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</si>
  <si>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</si>
  <si>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</si>
  <si>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</si>
  <si>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</si>
  <si>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</si>
  <si>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</si>
  <si>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</si>
  <si>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</si>
  <si>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</si>
  <si>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</si>
  <si>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</si>
  <si>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</si>
  <si>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</si>
  <si>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</si>
  <si>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</si>
  <si>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</si>
  <si>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</si>
  <si>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</si>
  <si>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</si>
  <si>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</si>
  <si>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</si>
  <si>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</si>
  <si>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</si>
  <si>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</si>
  <si>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</si>
  <si>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</si>
  <si>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</si>
  <si>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</si>
  <si>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</si>
  <si>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</si>
  <si>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</si>
  <si>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</si>
  <si>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</si>
  <si>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</si>
  <si>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</si>
  <si>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</si>
  <si>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</si>
  <si>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</si>
  <si>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</si>
  <si>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</si>
  <si>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</si>
  <si>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</si>
  <si>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</si>
  <si>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</si>
  <si>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</si>
  <si>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</si>
  <si>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</si>
  <si>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</si>
  <si>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</si>
  <si>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</si>
  <si>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</si>
  <si>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</si>
  <si>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</si>
  <si>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</si>
  <si>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</si>
  <si>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</si>
  <si>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</si>
  <si>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</si>
  <si>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</si>
  <si>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</si>
  <si>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</si>
  <si>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</si>
  <si>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</si>
  <si>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</si>
  <si>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</si>
  <si>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</si>
  <si>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</si>
  <si>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</si>
  <si>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</si>
  <si>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</si>
  <si>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</si>
  <si>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</si>
  <si>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</si>
  <si>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</si>
  <si>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</si>
  <si>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</si>
  <si>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</si>
  <si>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</si>
  <si>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</si>
  <si>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</si>
  <si>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</si>
  <si>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</si>
  <si>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</si>
  <si>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</si>
  <si>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</si>
  <si>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</si>
  <si>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</si>
  <si>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</si>
  <si>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</si>
  <si>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</si>
  <si>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</si>
  <si>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</si>
  <si>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</si>
  <si>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</si>
  <si>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</si>
  <si>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</si>
  <si>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</si>
  <si>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</si>
  <si>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</si>
  <si>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</si>
  <si>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</si>
  <si>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</si>
  <si>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</si>
  <si>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</si>
  <si>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</si>
  <si>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</si>
  <si>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</si>
  <si>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</si>
  <si>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</si>
  <si>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</si>
  <si>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</si>
  <si>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</si>
  <si>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</si>
  <si>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</si>
  <si>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</si>
  <si>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</si>
  <si>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</si>
  <si>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</si>
  <si>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</si>
  <si>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</si>
  <si>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</si>
  <si>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</si>
  <si>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</si>
  <si>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</si>
  <si>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</si>
  <si>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</si>
  <si>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</si>
  <si>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</si>
  <si>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</si>
  <si>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</si>
  <si>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</si>
  <si>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</si>
  <si>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</si>
  <si>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</si>
  <si>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</si>
  <si>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</si>
  <si>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</si>
  <si>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</si>
  <si>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</si>
  <si>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</si>
  <si>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</si>
  <si>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</si>
  <si>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</si>
  <si>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</si>
  <si>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</si>
  <si>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</si>
  <si>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</si>
  <si>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</si>
  <si>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</si>
  <si>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</si>
  <si>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</si>
  <si>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</si>
  <si>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</si>
  <si>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</si>
  <si>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</si>
  <si>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</si>
  <si>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</si>
  <si>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</si>
  <si>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</si>
  <si>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</si>
  <si>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</si>
  <si>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</si>
  <si>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</si>
  <si>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</si>
  <si>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</si>
  <si>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</si>
  <si>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</si>
  <si>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</si>
  <si>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</si>
  <si>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</si>
  <si>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</si>
  <si>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</si>
  <si>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</si>
  <si>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</si>
  <si>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</si>
  <si>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</si>
  <si>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</si>
  <si>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</si>
  <si>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</si>
  <si>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</si>
  <si>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</si>
  <si>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</si>
  <si>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</si>
  <si>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</si>
  <si>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</si>
  <si>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</si>
  <si>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</si>
  <si>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</si>
  <si>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</si>
  <si>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</si>
  <si>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</si>
  <si>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</si>
  <si>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</si>
  <si>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</si>
  <si>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</si>
  <si>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</si>
  <si>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</si>
  <si>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</si>
  <si>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</si>
  <si>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</si>
  <si>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</si>
  <si>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</si>
  <si>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</si>
  <si>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</si>
  <si>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</si>
  <si>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</si>
  <si>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</si>
  <si>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</si>
  <si>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</si>
  <si>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</si>
  <si>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</si>
  <si>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</si>
  <si>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</si>
  <si>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</si>
  <si>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</si>
  <si>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</si>
  <si>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</si>
  <si>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</si>
  <si>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</si>
  <si>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</si>
  <si>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</si>
  <si>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</si>
  <si>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</si>
  <si>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</si>
  <si>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</si>
  <si>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</si>
  <si>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</si>
  <si>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</si>
  <si>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</si>
  <si>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</si>
  <si>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</si>
  <si>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</si>
  <si>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</si>
  <si>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</si>
  <si>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</si>
  <si>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</si>
  <si>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</si>
  <si>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</si>
  <si>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</si>
  <si>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</si>
  <si>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</si>
  <si>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</si>
  <si>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</si>
  <si>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</si>
  <si>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</si>
  <si>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</si>
  <si>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</si>
  <si>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</si>
  <si>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</si>
  <si>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</si>
  <si>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</si>
  <si>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</si>
  <si>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</si>
  <si>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</si>
  <si>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</si>
  <si>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</si>
  <si>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</si>
  <si>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</si>
  <si>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</si>
  <si>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</si>
  <si>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</si>
  <si>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</si>
  <si>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</si>
  <si>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</si>
  <si>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</si>
  <si>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</si>
  <si>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</si>
  <si>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</si>
  <si>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</si>
  <si>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</si>
  <si>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</si>
  <si>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</si>
  <si>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</si>
  <si>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</si>
  <si>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</si>
  <si>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</si>
  <si>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</si>
  <si>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</si>
  <si>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</si>
  <si>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</si>
  <si>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</si>
  <si>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</si>
  <si>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</si>
  <si>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</si>
  <si>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</si>
  <si>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</si>
  <si>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</si>
  <si>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</si>
  <si>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</si>
  <si>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</si>
  <si>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</si>
  <si>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</si>
  <si>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</si>
  <si>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</si>
  <si>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</si>
  <si>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</si>
  <si>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</si>
  <si>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</si>
  <si>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</si>
  <si>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</si>
  <si>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</si>
  <si>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</si>
  <si>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</si>
  <si>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</si>
  <si>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</si>
  <si>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</si>
  <si>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</si>
  <si>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</si>
  <si>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</si>
  <si>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</si>
  <si>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</si>
  <si>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</si>
  <si>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</si>
  <si>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</si>
  <si>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</si>
  <si>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</si>
  <si>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</si>
  <si>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</si>
  <si>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</si>
  <si>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</si>
  <si>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</si>
  <si>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</si>
  <si>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</si>
  <si>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</si>
  <si>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</si>
  <si>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</si>
  <si>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</si>
  <si>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</si>
  <si>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</si>
  <si>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</si>
  <si>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</si>
  <si>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</si>
  <si>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</si>
  <si>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</si>
  <si>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</si>
  <si>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</si>
  <si>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</si>
  <si>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</si>
  <si>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</si>
  <si>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</si>
  <si>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</si>
  <si>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</si>
  <si>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</si>
  <si>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</si>
  <si>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</si>
  <si>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</si>
  <si>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</si>
  <si>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</si>
  <si>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</si>
  <si>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</si>
  <si>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</si>
  <si>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</si>
  <si>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</si>
  <si>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</si>
  <si>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</si>
  <si>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</si>
  <si>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</si>
  <si>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</si>
  <si>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</si>
  <si>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</si>
  <si>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</si>
  <si>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</si>
  <si>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</si>
  <si>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</si>
  <si>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</si>
  <si>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</si>
  <si>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</si>
  <si>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</si>
  <si>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</si>
  <si>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</si>
  <si>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</si>
  <si>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</si>
  <si>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</si>
  <si>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</si>
  <si>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</si>
  <si>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</si>
  <si>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</si>
  <si>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</si>
  <si>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</si>
  <si>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</si>
  <si>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</si>
  <si>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</si>
  <si>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</si>
  <si>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</si>
  <si>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</si>
  <si>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</si>
  <si>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</si>
  <si>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</si>
  <si>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</si>
  <si>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</si>
  <si>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</si>
  <si>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</si>
  <si>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</si>
  <si>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</si>
  <si>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</si>
  <si>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</si>
  <si>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</si>
  <si>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</si>
  <si>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</si>
  <si>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</si>
  <si>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</si>
  <si>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</si>
  <si>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</si>
  <si>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</si>
  <si>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</si>
  <si>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</si>
  <si>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</si>
  <si>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</si>
  <si>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</si>
  <si>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</si>
  <si>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</si>
  <si>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</si>
  <si>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</si>
  <si>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</si>
  <si>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</si>
  <si>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</si>
  <si>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</si>
  <si>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</si>
  <si>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</si>
  <si>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</si>
  <si>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</si>
  <si>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</si>
  <si>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</si>
  <si>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</si>
  <si>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</si>
  <si>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</si>
  <si>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</si>
  <si>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</si>
  <si>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</si>
  <si>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</si>
  <si>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</si>
  <si>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</si>
  <si>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</si>
  <si>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</si>
  <si>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</si>
  <si>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</si>
  <si>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</si>
  <si>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</si>
  <si>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</si>
  <si>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</si>
  <si>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</si>
  <si>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</si>
  <si>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</si>
  <si>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</si>
  <si>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</si>
  <si>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</si>
  <si>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</si>
  <si>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</si>
  <si>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</si>
  <si>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</si>
  <si>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</si>
  <si>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</si>
  <si>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</si>
  <si>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</si>
  <si>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</si>
  <si>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</si>
  <si>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</si>
  <si>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</si>
  <si>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</si>
  <si>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</si>
  <si>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</si>
  <si>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</si>
  <si>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</si>
  <si>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</si>
  <si>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</si>
  <si>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</si>
  <si>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</si>
  <si>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</si>
  <si>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</si>
  <si>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</si>
  <si>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</si>
  <si>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</si>
  <si>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</si>
  <si>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</si>
  <si>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</si>
  <si>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</si>
  <si>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</si>
  <si>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</si>
  <si>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</si>
  <si>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</si>
  <si>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</si>
  <si>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</si>
  <si>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</si>
  <si>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</si>
  <si>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</si>
  <si>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</si>
  <si>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</si>
  <si>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</si>
  <si>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</si>
  <si>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</si>
  <si>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</si>
  <si>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</si>
  <si>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</si>
  <si>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</si>
  <si>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</si>
  <si>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</si>
  <si>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</si>
  <si>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</si>
  <si>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</si>
  <si>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</si>
  <si>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</si>
  <si>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</si>
  <si>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</si>
  <si>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</si>
  <si>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</si>
  <si>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</si>
  <si>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</si>
  <si>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</si>
  <si>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</si>
  <si>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</si>
  <si>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</si>
  <si>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</si>
  <si>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</si>
  <si>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</si>
  <si>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</si>
  <si>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</si>
  <si>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</si>
  <si>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</si>
  <si>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</si>
  <si>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</si>
  <si>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</si>
  <si>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</si>
  <si>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</si>
  <si>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</si>
  <si>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</si>
  <si>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</si>
  <si>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</si>
  <si>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</si>
  <si>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</si>
  <si>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</si>
  <si>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</si>
  <si>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</si>
  <si>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</si>
  <si>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</si>
  <si>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</si>
  <si>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</si>
  <si>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</si>
  <si>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</si>
  <si>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</si>
  <si>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</si>
  <si>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</si>
  <si>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</si>
  <si>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</si>
  <si>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</si>
  <si>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</si>
  <si>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</si>
  <si>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</si>
  <si>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</si>
  <si>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</si>
  <si>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</si>
  <si>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</si>
  <si>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</si>
  <si>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</si>
  <si>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</si>
  <si>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</si>
  <si>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</si>
  <si>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</si>
  <si>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</si>
  <si>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</si>
  <si>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</si>
  <si>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</si>
  <si>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</si>
  <si>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</si>
  <si>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</si>
  <si>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</si>
  <si>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</si>
  <si>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</si>
  <si>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</si>
  <si>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</si>
  <si>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</si>
  <si>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</si>
  <si>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</si>
  <si>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</si>
  <si>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</si>
  <si>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</si>
  <si>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</si>
  <si>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</si>
  <si>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</si>
  <si>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</si>
  <si>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</si>
  <si>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</si>
  <si>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</si>
  <si>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</si>
  <si>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</si>
  <si>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</si>
  <si>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</si>
  <si>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</si>
  <si>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</si>
  <si>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</si>
  <si>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</si>
  <si>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</si>
  <si>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</si>
  <si>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</si>
  <si>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</si>
  <si>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</si>
  <si>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</si>
  <si>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</si>
  <si>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</si>
  <si>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</si>
  <si>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</si>
  <si>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</si>
  <si>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</si>
  <si>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</si>
  <si>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</si>
  <si>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</si>
  <si>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</si>
  <si>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</si>
  <si>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</si>
  <si>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</si>
  <si>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</si>
  <si>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</si>
  <si>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</si>
  <si>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</si>
  <si>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</si>
  <si>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</si>
  <si>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</si>
  <si>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</si>
  <si>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</si>
  <si>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</si>
  <si>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</si>
  <si>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</si>
  <si>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</si>
  <si>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</si>
  <si>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</si>
  <si>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</si>
  <si>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</si>
  <si>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</si>
  <si>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</si>
  <si>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</si>
  <si>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</si>
  <si>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</si>
  <si>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</si>
  <si>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</si>
  <si>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</si>
  <si>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</si>
  <si>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</si>
  <si>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</si>
  <si>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</si>
  <si>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</si>
  <si>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</si>
  <si>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</si>
  <si>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</si>
  <si>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</si>
  <si>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</si>
  <si>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</si>
  <si>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</si>
  <si>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</si>
  <si>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</si>
  <si>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</si>
  <si>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</si>
  <si>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</si>
  <si>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</si>
  <si>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</si>
  <si>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</si>
  <si>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</si>
  <si>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</si>
  <si>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</si>
  <si>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</si>
  <si>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</si>
  <si>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</si>
  <si>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</si>
  <si>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</si>
  <si>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</si>
  <si>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</si>
  <si>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</si>
  <si>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</si>
  <si>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</si>
  <si>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</si>
  <si>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</si>
  <si>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</si>
  <si>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</si>
  <si>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</si>
  <si>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</si>
  <si>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</si>
  <si>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</si>
  <si>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</si>
  <si>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</si>
  <si>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</si>
  <si>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</si>
  <si>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</si>
  <si>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</si>
  <si>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</si>
  <si>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</si>
  <si>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</si>
  <si>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</si>
  <si>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</si>
  <si>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</si>
  <si>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</si>
  <si>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</si>
  <si>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</si>
  <si>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</si>
  <si>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</si>
  <si>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</si>
  <si>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</si>
  <si>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</si>
  <si>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</si>
  <si>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</si>
  <si>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</si>
  <si>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</si>
  <si>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</si>
  <si>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</si>
  <si>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</si>
  <si>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</si>
  <si>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</si>
  <si>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</si>
  <si>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</si>
  <si>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</si>
  <si>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</si>
  <si>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</si>
  <si>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</si>
  <si>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</si>
  <si>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</si>
  <si>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</si>
  <si>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</si>
  <si>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</si>
  <si>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</si>
  <si>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</si>
  <si>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</si>
  <si>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</si>
  <si>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</si>
  <si>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</si>
  <si>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</si>
  <si>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</si>
  <si>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</si>
  <si>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</si>
  <si>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</si>
  <si>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</si>
  <si>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</si>
  <si>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</si>
  <si>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</si>
  <si>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</si>
  <si>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</si>
  <si>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</si>
  <si>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</si>
  <si>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</si>
  <si>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</si>
  <si>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</si>
  <si>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</si>
  <si>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</si>
  <si>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</si>
  <si>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</si>
  <si>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</si>
  <si>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</si>
  <si>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</si>
  <si>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</si>
  <si>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</si>
  <si>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</si>
  <si>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</si>
  <si>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</si>
  <si>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</si>
  <si>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</si>
  <si>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</si>
  <si>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</si>
  <si>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</si>
  <si>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</si>
  <si>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</si>
  <si>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</si>
  <si>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</si>
  <si>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</si>
  <si>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</si>
  <si>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</si>
  <si>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</si>
  <si>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</si>
  <si>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</si>
  <si>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</si>
  <si>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</si>
  <si>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</si>
  <si>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</si>
  <si>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</si>
  <si>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</si>
  <si>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</si>
  <si>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</si>
  <si>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</si>
  <si>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</si>
  <si>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</si>
  <si>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</si>
  <si>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</si>
  <si>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</si>
  <si>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</si>
  <si>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</si>
  <si>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</si>
  <si>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</si>
  <si>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</si>
  <si>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</si>
  <si>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</si>
  <si>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</si>
  <si>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</si>
  <si>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</si>
  <si>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</si>
  <si>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</si>
  <si>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</si>
  <si>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</si>
  <si>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</si>
  <si>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</si>
  <si>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</si>
  <si>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</si>
  <si>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</si>
  <si>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</si>
  <si>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</si>
  <si>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</si>
  <si>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</si>
  <si>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</si>
  <si>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</si>
  <si>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</si>
  <si>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</si>
  <si>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</si>
  <si>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</si>
  <si>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</si>
  <si>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</si>
  <si>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</si>
  <si>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</si>
  <si>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</si>
  <si>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</si>
  <si>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</si>
  <si>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</si>
  <si>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</si>
  <si>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</si>
  <si>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</si>
  <si>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</si>
  <si>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</si>
  <si>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</si>
  <si>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</si>
  <si>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</si>
  <si>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</si>
  <si>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</si>
  <si>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</si>
  <si>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</si>
  <si>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</si>
  <si>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</si>
  <si>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</si>
  <si>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</si>
  <si>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</si>
  <si>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</si>
  <si>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</si>
  <si>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</si>
  <si>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</si>
  <si>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</si>
  <si>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</si>
  <si>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</si>
  <si>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</si>
  <si>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</si>
  <si>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</si>
  <si>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</si>
  <si>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</si>
  <si>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</si>
  <si>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</si>
  <si>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</si>
  <si>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</si>
  <si>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</si>
  <si>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</si>
  <si>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</si>
  <si>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</si>
  <si>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</si>
  <si>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</si>
  <si>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</si>
  <si>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</si>
  <si>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</si>
  <si>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</si>
  <si>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</si>
  <si>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</si>
  <si>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</si>
  <si>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</si>
  <si>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</si>
  <si>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</si>
  <si>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</si>
  <si>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</si>
  <si>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</si>
  <si>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</si>
  <si>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</si>
  <si>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</si>
  <si>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</si>
  <si>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</si>
  <si>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</si>
  <si>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</si>
  <si>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</si>
  <si>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</si>
  <si>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</si>
  <si>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</si>
  <si>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</si>
  <si>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</si>
  <si>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</si>
  <si>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</si>
  <si>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</si>
  <si>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</si>
  <si>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</si>
  <si>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</si>
  <si>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</si>
  <si>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</si>
  <si>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</si>
  <si>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</si>
  <si>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</si>
  <si>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</si>
  <si>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</si>
  <si>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</si>
  <si>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</si>
  <si>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</si>
  <si>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</si>
  <si>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</si>
  <si>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</si>
  <si>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</si>
  <si>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</si>
  <si>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</si>
  <si>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</si>
  <si>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</si>
  <si>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</si>
  <si>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</si>
  <si>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</si>
  <si>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</si>
  <si>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</si>
  <si>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</si>
  <si>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</si>
  <si>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</si>
  <si>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</si>
  <si>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</si>
  <si>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</si>
  <si>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</si>
  <si>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</si>
  <si>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</si>
  <si>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</si>
  <si>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</si>
  <si>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</si>
  <si>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</si>
  <si>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</si>
  <si>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</si>
  <si>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</si>
  <si>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</si>
  <si>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</si>
  <si>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</si>
  <si>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</si>
  <si>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</si>
  <si>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</si>
  <si>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</si>
  <si>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</si>
  <si>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</si>
  <si>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</si>
  <si>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</si>
  <si>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</si>
  <si>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</si>
  <si>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</si>
  <si>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</si>
  <si>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</si>
  <si>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</si>
  <si>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</si>
  <si>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</si>
  <si>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</si>
  <si>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</si>
  <si>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</si>
  <si>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</si>
  <si>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</si>
  <si>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</si>
  <si>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</si>
  <si>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</si>
  <si>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</si>
  <si>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</si>
  <si>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</si>
  <si>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</si>
  <si>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</si>
  <si>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</si>
  <si>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</si>
  <si>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</si>
  <si>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</si>
  <si>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</si>
  <si>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</si>
  <si>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</si>
  <si>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</si>
  <si>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</si>
  <si>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</si>
  <si>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</si>
  <si>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</si>
  <si>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</si>
  <si>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</si>
  <si>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</si>
  <si>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</si>
  <si>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</si>
  <si>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</si>
  <si>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</si>
  <si>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</si>
  <si>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</si>
  <si>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</si>
  <si>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</si>
  <si>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</si>
  <si>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</si>
  <si>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</si>
  <si>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</si>
  <si>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</si>
  <si>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</si>
  <si>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</si>
  <si>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</si>
  <si>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</si>
  <si>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</si>
  <si>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</si>
  <si>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</si>
  <si>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</si>
  <si>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</si>
  <si>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</si>
  <si>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</si>
  <si>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</si>
  <si>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</si>
  <si>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</si>
  <si>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</si>
  <si>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</si>
  <si>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</si>
  <si>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</si>
  <si>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</si>
  <si>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</si>
  <si>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</si>
  <si>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</si>
  <si>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</si>
  <si>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</si>
  <si>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</si>
  <si>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</si>
  <si>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</si>
  <si>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</si>
  <si>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</si>
  <si>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</si>
  <si>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</si>
  <si>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</si>
  <si>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</si>
  <si>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</si>
  <si>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</si>
  <si>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</si>
  <si>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</si>
  <si>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</si>
  <si>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</si>
  <si>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</si>
  <si>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</si>
  <si>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</si>
  <si>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</si>
  <si>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</si>
  <si>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</si>
  <si>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</si>
  <si>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</si>
  <si>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</si>
  <si>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</si>
  <si>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</si>
  <si>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</si>
  <si>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</si>
  <si>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</si>
  <si>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</si>
  <si>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</si>
  <si>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</si>
  <si>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</si>
  <si>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</si>
  <si>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</si>
  <si>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</si>
  <si>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</si>
  <si>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</si>
  <si>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</si>
  <si>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</si>
  <si>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</si>
  <si>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</si>
  <si>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</si>
  <si>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</si>
  <si>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</si>
  <si>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</si>
  <si>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</si>
  <si>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</si>
  <si>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</si>
  <si>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</si>
  <si>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</si>
  <si>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</si>
  <si>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</si>
  <si>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</si>
  <si>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</si>
  <si>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</si>
  <si>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</si>
  <si>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</si>
  <si>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</si>
  <si>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</si>
  <si>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</si>
  <si>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</si>
  <si>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</si>
  <si>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</si>
  <si>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</si>
  <si>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</si>
  <si>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</si>
  <si>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</si>
  <si>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</si>
  <si>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</si>
  <si>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</si>
  <si>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</si>
  <si>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</si>
  <si>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</si>
  <si>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</si>
  <si>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</si>
  <si>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</si>
  <si>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</si>
  <si>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</si>
  <si>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</si>
  <si>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</si>
  <si>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</si>
  <si>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</si>
  <si>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</si>
  <si>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</si>
  <si>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</si>
  <si>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</si>
  <si>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</si>
  <si>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</si>
  <si>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</si>
  <si>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</si>
  <si>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</si>
  <si>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</si>
  <si>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</si>
  <si>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</si>
  <si>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</si>
  <si>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</si>
  <si>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</si>
  <si>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</si>
  <si>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</si>
  <si>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</si>
  <si>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</si>
  <si>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</si>
  <si>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</si>
  <si>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</si>
  <si>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</si>
  <si>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</si>
  <si>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</si>
  <si>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</si>
  <si>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</si>
  <si>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</si>
  <si>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</si>
  <si>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</si>
  <si>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</si>
  <si>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</si>
  <si>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</si>
  <si>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</si>
  <si>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</si>
  <si>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</si>
  <si>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</si>
  <si>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</si>
  <si>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</si>
  <si>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</si>
  <si>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</si>
  <si>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</si>
  <si>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</si>
  <si>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</si>
  <si>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</si>
  <si>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</si>
  <si>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</si>
  <si>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</si>
  <si>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</si>
  <si>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</si>
  <si>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</si>
  <si>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</si>
  <si>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</si>
  <si>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</si>
  <si>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</si>
  <si>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</si>
  <si>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</si>
  <si>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</si>
  <si>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</si>
  <si>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</si>
  <si>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</si>
  <si>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</si>
  <si>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</si>
  <si>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</si>
  <si>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</si>
  <si>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</si>
  <si>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</si>
  <si>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</si>
  <si>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</si>
  <si>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</si>
  <si>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</si>
  <si>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</si>
  <si>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</si>
  <si>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</si>
  <si>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</si>
  <si>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</si>
  <si>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</si>
  <si>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</si>
  <si>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</si>
  <si>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</si>
  <si>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</si>
  <si>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</si>
  <si>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</si>
  <si>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</si>
  <si>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</si>
  <si>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</si>
  <si>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</si>
  <si>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</si>
  <si>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</si>
  <si>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</si>
  <si>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</si>
  <si>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</si>
  <si>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</si>
  <si>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</si>
  <si>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</si>
  <si>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</si>
  <si>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</si>
  <si>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</si>
  <si>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</si>
  <si>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</si>
  <si>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</si>
  <si>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</si>
  <si>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</si>
  <si>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</si>
  <si>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</si>
  <si>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</si>
  <si>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</si>
  <si>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</si>
  <si>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</si>
  <si>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</si>
  <si>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</si>
  <si>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</si>
  <si>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</si>
  <si>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</si>
  <si>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</si>
  <si>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</si>
  <si>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</si>
  <si>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</si>
  <si>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</si>
  <si>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</si>
  <si>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</si>
  <si>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</si>
  <si>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</si>
  <si>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</si>
  <si>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</si>
  <si>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</si>
  <si>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</si>
  <si>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</si>
  <si>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</si>
  <si>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</si>
  <si>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</si>
  <si>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</si>
  <si>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</si>
  <si>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</si>
  <si>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</si>
  <si>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</si>
  <si>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</si>
  <si>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</si>
  <si>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</si>
  <si>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</si>
  <si>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</si>
  <si>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</si>
  <si>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</si>
  <si>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</si>
  <si>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</si>
  <si>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</si>
  <si>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</si>
  <si>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</si>
  <si>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</si>
  <si>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</si>
  <si>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</si>
  <si>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</si>
  <si>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</si>
  <si>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</si>
  <si>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</si>
  <si>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</si>
  <si>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</si>
  <si>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</si>
  <si>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</si>
  <si>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</si>
  <si>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</si>
  <si>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</si>
  <si>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</si>
  <si>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</si>
  <si>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</si>
  <si>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</si>
  <si>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</si>
  <si>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</si>
  <si>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</si>
  <si>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</si>
  <si>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</si>
  <si>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</si>
  <si>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</si>
  <si>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</si>
  <si>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</si>
  <si>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</si>
  <si>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</si>
  <si>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</si>
  <si>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</si>
  <si>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</si>
  <si>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</si>
  <si>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</si>
  <si>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</si>
  <si>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</si>
  <si>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</si>
  <si>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</si>
  <si>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</si>
  <si>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</si>
  <si>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</si>
  <si>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</si>
  <si>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</si>
  <si>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</si>
  <si>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</si>
  <si>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</si>
  <si>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</si>
  <si>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</si>
  <si>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</si>
  <si>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</si>
  <si>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</si>
  <si>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</si>
  <si>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</si>
  <si>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</si>
  <si>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</si>
  <si>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</si>
  <si>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</si>
  <si>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</si>
  <si>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</si>
  <si>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</si>
  <si>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</si>
  <si>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</si>
  <si>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</si>
  <si>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</si>
  <si>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</si>
  <si>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</si>
  <si>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</si>
  <si>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</si>
  <si>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</si>
  <si>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</si>
  <si>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</si>
  <si>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</si>
  <si>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</si>
  <si>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</si>
  <si>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</si>
  <si>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</si>
  <si>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</si>
  <si>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</si>
  <si>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</si>
  <si>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</si>
  <si>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</si>
  <si>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</si>
  <si>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</si>
  <si>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</si>
  <si>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</si>
  <si>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</si>
  <si>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</si>
  <si>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</si>
  <si>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</si>
  <si>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</si>
  <si>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</si>
  <si>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</si>
  <si>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</si>
  <si>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</si>
  <si>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</si>
  <si>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</si>
  <si>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</si>
  <si>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</si>
  <si>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</si>
  <si>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</si>
  <si>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</si>
  <si>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</si>
  <si>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</si>
  <si>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</si>
  <si>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</si>
  <si>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</si>
  <si>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</si>
  <si>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</si>
  <si>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</si>
  <si>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</si>
  <si>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</si>
  <si>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</si>
  <si>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</si>
  <si>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</si>
  <si>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</si>
  <si>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</si>
  <si>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</si>
  <si>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</si>
  <si>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</si>
  <si>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</si>
  <si>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</si>
  <si>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</si>
  <si>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</si>
  <si>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</si>
  <si>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</si>
  <si>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</si>
  <si>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</si>
  <si>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</si>
  <si>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</si>
  <si>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</si>
  <si>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</si>
  <si>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</si>
  <si>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</si>
  <si>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</si>
  <si>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</si>
  <si>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</si>
  <si>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</si>
  <si>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</si>
  <si>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</si>
  <si>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</si>
  <si>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</si>
  <si>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</si>
  <si>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</si>
  <si>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</si>
  <si>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</si>
  <si>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</si>
  <si>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</si>
  <si>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</si>
  <si>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</si>
  <si>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</si>
  <si>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</si>
  <si>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</si>
  <si>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</si>
  <si>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</si>
  <si>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</si>
  <si>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</si>
  <si>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</si>
  <si>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</si>
  <si>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</si>
  <si>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</si>
  <si>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</si>
  <si>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</si>
  <si>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</si>
  <si>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</si>
  <si>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</si>
  <si>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</si>
  <si>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</si>
  <si>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</si>
  <si>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</si>
  <si>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</si>
  <si>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</si>
  <si>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</si>
  <si>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</si>
  <si>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</si>
  <si>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</si>
  <si>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</si>
  <si>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</si>
  <si>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</si>
  <si>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</si>
  <si>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</si>
  <si>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</si>
  <si>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</si>
  <si>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</si>
  <si>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</si>
  <si>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</si>
  <si>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</si>
  <si>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</si>
  <si>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</si>
  <si>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</si>
  <si>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</si>
  <si>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</si>
  <si>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</si>
  <si>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</si>
  <si>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</si>
  <si>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</si>
  <si>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</si>
  <si>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</si>
  <si>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</si>
  <si>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</si>
  <si>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</si>
  <si>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</si>
  <si>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</si>
  <si>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</si>
  <si>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</si>
  <si>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</si>
  <si>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</si>
  <si>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</si>
  <si>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</si>
  <si>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</si>
  <si>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</si>
  <si>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</si>
  <si>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</si>
  <si>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</si>
  <si>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</si>
  <si>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</si>
  <si>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</si>
  <si>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</si>
  <si>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</si>
  <si>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</si>
  <si>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</si>
  <si>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</si>
  <si>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</si>
  <si>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</si>
  <si>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</si>
  <si>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</si>
  <si>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</si>
  <si>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</si>
  <si>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</si>
  <si>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</si>
  <si>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</si>
  <si>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</si>
  <si>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</si>
  <si>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</si>
  <si>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</si>
  <si>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</si>
  <si>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</si>
  <si>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</si>
  <si>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</si>
  <si>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</si>
  <si>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</si>
  <si>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</si>
  <si>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</si>
  <si>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</si>
  <si>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</si>
  <si>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</si>
  <si>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</si>
  <si>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</si>
  <si>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</si>
  <si>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</si>
  <si>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</si>
  <si>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</si>
  <si>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</si>
  <si>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</si>
  <si>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</si>
  <si>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</si>
  <si>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</si>
  <si>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</si>
  <si>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</si>
  <si>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</si>
  <si>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</si>
  <si>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</si>
  <si>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</si>
  <si>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</si>
  <si>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</si>
  <si>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</si>
  <si>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</si>
  <si>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</si>
  <si>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</si>
  <si>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</si>
  <si>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</si>
  <si>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</si>
  <si>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</si>
  <si>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</si>
  <si>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</si>
  <si>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</si>
  <si>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</si>
  <si>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</si>
  <si>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</si>
  <si>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</si>
  <si>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</si>
  <si>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</si>
  <si>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</si>
  <si>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</si>
  <si>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</si>
  <si>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</si>
  <si>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</si>
  <si>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</si>
  <si>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</si>
  <si>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</si>
  <si>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</si>
  <si>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</si>
  <si>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</si>
  <si>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</si>
  <si>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</si>
  <si>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</si>
  <si>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</si>
  <si>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</si>
  <si>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</si>
  <si>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</si>
  <si>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</si>
  <si>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</si>
  <si>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</si>
  <si>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</si>
  <si>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</si>
  <si>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</si>
  <si>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</si>
  <si>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</si>
  <si>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</si>
  <si>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</si>
  <si>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</si>
  <si>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</si>
  <si>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</si>
  <si>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</si>
  <si>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</si>
  <si>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</si>
  <si>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</si>
  <si>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</si>
  <si>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</si>
  <si>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</si>
  <si>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</si>
  <si>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</si>
  <si>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</si>
  <si>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</si>
  <si>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</si>
  <si>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</si>
  <si>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</si>
  <si>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</si>
  <si>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</si>
  <si>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</si>
  <si>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</si>
  <si>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</si>
  <si>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</si>
  <si>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</si>
  <si>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</si>
  <si>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</si>
  <si>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</si>
  <si>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</si>
  <si>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</si>
  <si>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</si>
  <si>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</si>
  <si>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</si>
  <si>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</si>
  <si>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</si>
  <si>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</si>
  <si>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</si>
  <si>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</si>
  <si>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</si>
  <si>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</si>
  <si>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</si>
  <si>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</si>
  <si>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</si>
  <si>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</si>
  <si>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</si>
  <si>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</si>
  <si>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</si>
  <si>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</si>
  <si>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</si>
  <si>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</si>
  <si>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</si>
  <si>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</si>
  <si>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</si>
  <si>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</si>
  <si>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</si>
  <si>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</si>
  <si>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</si>
  <si>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</si>
  <si>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</si>
  <si>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</si>
  <si>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</si>
  <si>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</si>
  <si>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</si>
  <si>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</si>
  <si>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</si>
  <si>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</si>
  <si>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</si>
  <si>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</si>
  <si>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</si>
  <si>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</si>
  <si>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</si>
  <si>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</si>
  <si>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</si>
  <si>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</si>
  <si>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</si>
  <si>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</si>
  <si>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</si>
  <si>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</si>
  <si>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</si>
  <si>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</si>
  <si>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</si>
  <si>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</si>
  <si>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</si>
  <si>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</si>
  <si>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</si>
  <si>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</si>
  <si>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</si>
  <si>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</si>
  <si>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</si>
  <si>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</si>
  <si>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</si>
  <si>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</si>
  <si>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</si>
  <si>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</si>
  <si>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</si>
  <si>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</si>
  <si>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</si>
  <si>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</si>
  <si>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</si>
  <si>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</si>
  <si>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</si>
  <si>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</si>
  <si>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</si>
  <si>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</si>
  <si>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</si>
  <si>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</si>
  <si>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</si>
  <si>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</si>
  <si>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</si>
  <si>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</si>
  <si>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</si>
  <si>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</si>
  <si>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</si>
  <si>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</si>
  <si>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</si>
  <si>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</si>
  <si>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</si>
  <si>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</si>
  <si>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</si>
  <si>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</si>
  <si>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</si>
  <si>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</si>
  <si>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</si>
  <si>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</si>
  <si>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</si>
  <si>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</si>
  <si>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</si>
  <si>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</si>
  <si>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</si>
  <si>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</si>
  <si>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</si>
  <si>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</si>
  <si>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</si>
  <si>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</si>
  <si>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</si>
  <si>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</si>
  <si>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</si>
  <si>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</si>
  <si>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</si>
  <si>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</si>
  <si>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</si>
  <si>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</si>
  <si>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</si>
  <si>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</si>
  <si>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</si>
  <si>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</si>
  <si>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</si>
  <si>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</si>
  <si>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</si>
  <si>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</si>
  <si>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</si>
  <si>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</si>
  <si>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</si>
  <si>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</si>
  <si>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</si>
  <si>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</si>
  <si>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</si>
  <si>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</si>
  <si>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</si>
  <si>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</si>
  <si>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</si>
  <si>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</si>
  <si>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</si>
  <si>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</si>
  <si>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</si>
  <si>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</si>
  <si>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</si>
  <si>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</si>
  <si>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</si>
  <si>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</si>
  <si>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</si>
  <si>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</si>
  <si>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</si>
  <si>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</si>
  <si>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</si>
  <si>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</si>
  <si>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</si>
  <si>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</si>
  <si>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</si>
  <si>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</si>
  <si>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</si>
  <si>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</si>
  <si>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</si>
  <si>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</si>
  <si>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</si>
  <si>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</si>
  <si>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</si>
  <si>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</si>
  <si>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</si>
  <si>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</si>
  <si>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</si>
  <si>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</si>
  <si>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</si>
  <si>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</si>
  <si>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</si>
  <si>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</si>
  <si>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</si>
  <si>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</si>
  <si>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</si>
  <si>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</si>
  <si>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</si>
  <si>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</si>
  <si>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</si>
  <si>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</si>
  <si>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</si>
  <si>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</si>
  <si>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</si>
  <si>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</si>
  <si>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</si>
  <si>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</si>
  <si>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</si>
  <si>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</si>
  <si>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</si>
  <si>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</si>
  <si>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</si>
  <si>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</si>
  <si>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</si>
  <si>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</si>
  <si>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</si>
  <si>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</si>
  <si>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</si>
  <si>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</si>
  <si>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</si>
  <si>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</si>
  <si>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</si>
  <si>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</si>
  <si>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</si>
  <si>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</si>
  <si>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</si>
  <si>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</si>
  <si>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</si>
  <si>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</si>
  <si>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</si>
  <si>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</si>
  <si>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</si>
  <si>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</si>
  <si>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</si>
  <si>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</si>
  <si>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</si>
  <si>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</si>
  <si>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</si>
  <si>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</si>
  <si>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</si>
  <si>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</si>
  <si>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</si>
  <si>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</si>
  <si>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</si>
  <si>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</si>
  <si>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</si>
  <si>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</si>
  <si>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</si>
  <si>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</si>
  <si>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</si>
  <si>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</si>
  <si>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</si>
  <si>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</si>
  <si>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</si>
  <si>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</si>
  <si>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</si>
  <si>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</si>
  <si>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</si>
  <si>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</si>
  <si>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</si>
  <si>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</si>
  <si>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</si>
  <si>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</si>
  <si>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</si>
  <si>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</si>
  <si>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</si>
  <si>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</si>
  <si>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</si>
  <si>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</si>
  <si>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</si>
  <si>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</si>
  <si>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</si>
  <si>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</si>
  <si>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</si>
  <si>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</si>
  <si>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</si>
  <si>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</si>
  <si>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</si>
  <si>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</si>
  <si>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</si>
  <si>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</si>
  <si>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</si>
  <si>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</si>
  <si>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</si>
  <si>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</si>
  <si>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</si>
  <si>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</si>
  <si>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</si>
  <si>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</si>
  <si>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</si>
  <si>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</si>
  <si>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</si>
  <si>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</si>
  <si>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</si>
  <si>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</si>
  <si>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</si>
  <si>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</si>
  <si>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</si>
  <si>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</si>
  <si>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</si>
  <si>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</si>
  <si>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</si>
  <si>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</si>
  <si>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</si>
  <si>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</si>
  <si>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</si>
  <si>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</si>
  <si>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</si>
  <si>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</si>
  <si>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</si>
  <si>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</si>
  <si>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</si>
  <si>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</si>
  <si>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</si>
  <si>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</si>
  <si>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</si>
  <si>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</si>
  <si>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</si>
  <si>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</si>
  <si>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</si>
  <si>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</si>
  <si>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</si>
  <si>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</si>
  <si>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</si>
  <si>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</si>
  <si>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</si>
  <si>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</si>
  <si>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</si>
  <si>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</si>
  <si>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</si>
  <si>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</si>
  <si>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</si>
  <si>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</si>
  <si>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</si>
  <si>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</si>
  <si>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</si>
  <si>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</si>
  <si>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</si>
  <si>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</si>
  <si>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</si>
  <si>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</si>
  <si>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</si>
  <si>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</si>
  <si>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</si>
  <si>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</si>
  <si>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</si>
  <si>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</si>
  <si>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</si>
  <si>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</si>
  <si>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</si>
  <si>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</si>
  <si>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</si>
  <si>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</si>
  <si>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</si>
  <si>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</si>
  <si>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</si>
  <si>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</si>
  <si>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</si>
  <si>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</si>
  <si>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</si>
  <si>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</si>
  <si>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</si>
  <si>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</si>
  <si>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</si>
  <si>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</si>
  <si>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</si>
  <si>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</si>
  <si>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</si>
  <si>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</si>
  <si>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</si>
  <si>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</si>
  <si>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</si>
  <si>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</si>
  <si>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</si>
  <si>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</si>
  <si>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</si>
  <si>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</si>
  <si>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</si>
  <si>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</si>
  <si>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</si>
  <si>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</si>
  <si>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</si>
  <si>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</si>
  <si>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</si>
  <si>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</si>
  <si>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</si>
  <si>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</si>
  <si>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</si>
  <si>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</si>
  <si>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</si>
  <si>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</si>
  <si>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</si>
  <si>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</si>
  <si>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</si>
  <si>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</si>
  <si>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</si>
  <si>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</si>
  <si>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</si>
  <si>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</si>
  <si>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</si>
  <si>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</si>
  <si>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</si>
  <si>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</si>
  <si>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</si>
  <si>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</si>
  <si>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</si>
  <si>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</si>
  <si>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</si>
  <si>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</si>
  <si>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</si>
  <si>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</si>
  <si>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</si>
  <si>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</si>
  <si>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</si>
  <si>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</si>
  <si>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</si>
  <si>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</si>
  <si>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</si>
  <si>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</si>
  <si>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</si>
  <si>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</si>
  <si>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</si>
  <si>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</si>
  <si>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</si>
  <si>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</si>
  <si>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</si>
  <si>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</si>
  <si>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</si>
  <si>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</si>
  <si>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</si>
  <si>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</si>
  <si>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</si>
  <si>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</si>
  <si>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</si>
  <si>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</si>
  <si>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</si>
  <si>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</si>
  <si>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</si>
  <si>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</si>
  <si>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</si>
  <si>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</si>
  <si>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</si>
  <si>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</si>
  <si>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</si>
  <si>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</si>
  <si>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</si>
  <si>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</si>
  <si>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</si>
  <si>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</si>
  <si>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</si>
  <si>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</si>
  <si>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</si>
  <si>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</si>
  <si>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</si>
  <si>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</si>
  <si>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</si>
  <si>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</si>
  <si>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</si>
  <si>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</si>
  <si>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</si>
  <si>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</si>
  <si>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</si>
  <si>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</si>
  <si>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</si>
  <si>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</si>
  <si>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</si>
  <si>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</si>
  <si>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</si>
  <si>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</si>
  <si>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</si>
  <si>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</si>
  <si>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</si>
  <si>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</si>
  <si>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</si>
  <si>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</si>
  <si>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</si>
  <si>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</si>
  <si>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</si>
  <si>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</si>
  <si>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</si>
  <si>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</si>
  <si>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</si>
  <si>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</si>
  <si>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</si>
  <si>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</si>
  <si>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</si>
  <si>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</si>
  <si>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</si>
  <si>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</si>
  <si>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</si>
  <si>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</si>
  <si>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</si>
  <si>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</si>
  <si>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</si>
  <si>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</si>
  <si>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</si>
  <si>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</si>
  <si>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</si>
  <si>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</si>
  <si>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</si>
  <si>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</si>
  <si>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</si>
  <si>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</si>
  <si>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</si>
  <si>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</si>
  <si>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</si>
  <si>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</si>
  <si>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</si>
  <si>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</si>
  <si>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</si>
  <si>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</si>
  <si>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</si>
  <si>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</si>
  <si>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</si>
  <si>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</si>
  <si>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</si>
  <si>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</si>
  <si>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</si>
  <si>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</si>
  <si>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</si>
  <si>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</si>
  <si>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</si>
  <si>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</si>
  <si>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</si>
  <si>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</si>
  <si>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</si>
  <si>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</si>
  <si>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</si>
  <si>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</si>
  <si>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</si>
  <si>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</si>
  <si>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</si>
  <si>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</si>
  <si>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</si>
  <si>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</si>
  <si>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</si>
  <si>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</si>
  <si>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</si>
  <si>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</si>
  <si>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</si>
  <si>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</si>
  <si>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</si>
  <si>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</si>
  <si>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</si>
  <si>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</si>
  <si>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</si>
  <si>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</si>
  <si>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</si>
  <si>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</si>
  <si>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</si>
  <si>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</si>
  <si>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</si>
  <si>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</si>
  <si>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</si>
  <si>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</si>
  <si>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</si>
  <si>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</si>
  <si>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</si>
  <si>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</si>
  <si>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</si>
  <si>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</si>
  <si>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</si>
  <si>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</si>
  <si>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</si>
  <si>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</si>
  <si>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</si>
  <si>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</si>
  <si>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</si>
  <si>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</si>
  <si>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</si>
  <si>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</si>
  <si>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</si>
  <si>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</si>
  <si>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</si>
  <si>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</si>
  <si>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</si>
  <si>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</si>
  <si>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</si>
  <si>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</si>
  <si>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</si>
  <si>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</si>
  <si>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</si>
  <si>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</si>
  <si>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</si>
  <si>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</si>
  <si>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</si>
  <si>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</si>
  <si>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</si>
  <si>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</si>
  <si>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</si>
  <si>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</si>
  <si>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</si>
  <si>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</si>
  <si>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</si>
  <si>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</si>
  <si>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</si>
  <si>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</si>
  <si>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</si>
  <si>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</si>
  <si>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</si>
  <si>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</si>
  <si>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</si>
  <si>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</si>
  <si>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</si>
  <si>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</si>
  <si>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</si>
  <si>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</si>
  <si>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</si>
  <si>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</si>
  <si>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</si>
  <si>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</si>
  <si>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</si>
  <si>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</si>
  <si>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</si>
  <si>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</si>
  <si>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</si>
  <si>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</si>
  <si>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</si>
  <si>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</si>
  <si>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</si>
  <si>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</si>
  <si>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</si>
  <si>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</si>
  <si>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</si>
  <si>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</si>
  <si>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</si>
  <si>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</si>
  <si>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</si>
  <si>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</si>
  <si>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</si>
  <si>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</si>
  <si>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</si>
  <si>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</si>
  <si>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</si>
  <si>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</si>
  <si>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</si>
  <si>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</si>
  <si>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</si>
  <si>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</si>
  <si>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</si>
  <si>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</si>
  <si>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</si>
  <si>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</si>
  <si>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</si>
  <si>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</si>
  <si>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</si>
  <si>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</si>
  <si>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</si>
  <si>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</si>
  <si>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</si>
  <si>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</si>
  <si>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</si>
  <si>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</si>
  <si>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</si>
  <si>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</si>
  <si>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</si>
  <si>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</si>
  <si>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</si>
  <si>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</si>
  <si>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</si>
  <si>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</si>
  <si>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</si>
  <si>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</si>
  <si>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</si>
  <si>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</si>
  <si>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</si>
  <si>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</si>
  <si>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</si>
  <si>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</si>
  <si>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</si>
  <si>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</si>
  <si>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</si>
  <si>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</si>
  <si>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</si>
  <si>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</si>
  <si>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</si>
  <si>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</si>
  <si>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</si>
  <si>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</si>
  <si>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</si>
  <si>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</si>
  <si>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</si>
  <si>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</si>
  <si>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</si>
  <si>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</si>
  <si>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</si>
  <si>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</si>
  <si>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</si>
  <si>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</si>
  <si>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</si>
  <si>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</si>
  <si>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</si>
  <si>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</si>
  <si>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</si>
  <si>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</si>
  <si>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</si>
  <si>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</si>
  <si>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</si>
  <si>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</si>
  <si>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</si>
  <si>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</si>
  <si>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</si>
  <si>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</si>
  <si>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</si>
  <si>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</si>
  <si>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</si>
  <si>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</si>
  <si>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</si>
  <si>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</si>
  <si>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</si>
  <si>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</si>
  <si>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</si>
  <si>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</si>
  <si>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</si>
  <si>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</si>
  <si>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</si>
  <si>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</si>
  <si>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</si>
  <si>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</si>
  <si>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</si>
  <si>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</si>
  <si>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</si>
  <si>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</si>
  <si>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</si>
  <si>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</si>
  <si>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</si>
  <si>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</si>
  <si>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</si>
  <si>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</si>
  <si>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</si>
  <si>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</si>
  <si>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</si>
  <si>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</si>
  <si>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</si>
  <si>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</si>
  <si>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</si>
  <si>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</si>
  <si>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</si>
  <si>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</si>
  <si>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</si>
  <si>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</si>
  <si>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</si>
  <si>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</si>
  <si>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</si>
  <si>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</si>
  <si>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</si>
  <si>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</si>
  <si>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</si>
  <si>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</si>
  <si>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</si>
  <si>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</si>
  <si>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</si>
  <si>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</si>
  <si>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</si>
  <si>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</si>
  <si>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</si>
  <si>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</si>
  <si>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</si>
  <si>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</si>
  <si>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</si>
  <si>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</si>
  <si>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</si>
  <si>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</si>
  <si>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</si>
  <si>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</si>
  <si>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</si>
  <si>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</si>
  <si>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</si>
  <si>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</si>
  <si>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</si>
  <si>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</si>
  <si>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</si>
  <si>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</si>
  <si>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</si>
  <si>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</si>
  <si>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</si>
  <si>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</si>
  <si>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</si>
  <si>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</si>
  <si>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</si>
  <si>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</si>
  <si>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</si>
  <si>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</si>
  <si>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</si>
  <si>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</si>
  <si>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</si>
  <si>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</si>
  <si>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</si>
  <si>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</si>
  <si>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</si>
  <si>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</si>
  <si>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</si>
  <si>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</si>
  <si>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</si>
  <si>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</si>
  <si>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</si>
  <si>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</si>
  <si>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</si>
  <si>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</si>
  <si>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</si>
  <si>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</si>
  <si>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</si>
  <si>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</si>
  <si>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</si>
  <si>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</si>
  <si>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</si>
  <si>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</si>
  <si>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</si>
  <si>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</si>
  <si>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</si>
  <si>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</si>
  <si>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</si>
  <si>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</si>
  <si>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</si>
  <si>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</si>
  <si>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</si>
  <si>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</si>
  <si>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</si>
  <si>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</si>
  <si>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</si>
  <si>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</si>
  <si>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</si>
  <si>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</si>
  <si>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</si>
  <si>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</si>
  <si>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</si>
  <si>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</si>
  <si>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</si>
  <si>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</si>
  <si>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</si>
  <si>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</si>
  <si>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</si>
  <si>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</si>
  <si>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</si>
  <si>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</si>
  <si>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</si>
  <si>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</si>
  <si>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</si>
  <si>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</si>
  <si>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</si>
  <si>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</si>
  <si>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</si>
  <si>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</si>
  <si>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</si>
  <si>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</si>
  <si>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</si>
  <si>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</si>
  <si>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</si>
  <si>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</si>
  <si>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</si>
  <si>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</si>
  <si>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</si>
  <si>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</si>
  <si>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</si>
  <si>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</si>
  <si>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</si>
  <si>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</si>
  <si>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</si>
  <si>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</si>
  <si>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</si>
  <si>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</si>
  <si>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</si>
  <si>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</si>
  <si>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</si>
  <si>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</si>
  <si>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</si>
  <si>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</si>
  <si>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</si>
  <si>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</si>
  <si>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</si>
  <si>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</si>
  <si>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</si>
  <si>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</si>
  <si>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</si>
  <si>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</si>
  <si>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</si>
  <si>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</si>
  <si>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</si>
  <si>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</si>
  <si>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</si>
  <si>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</si>
  <si>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</si>
  <si>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</si>
  <si>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</si>
  <si>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</si>
  <si>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</si>
  <si>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</si>
  <si>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</si>
  <si>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</si>
  <si>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</si>
  <si>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</si>
  <si>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</si>
  <si>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</si>
  <si>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</si>
  <si>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</si>
  <si>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</si>
  <si>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</si>
  <si>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</si>
  <si>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</si>
  <si>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</si>
  <si>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</si>
  <si>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</si>
  <si>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</si>
  <si>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</si>
  <si>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</si>
  <si>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</si>
  <si>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</si>
  <si>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</si>
  <si>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</si>
  <si>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</si>
  <si>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</si>
  <si>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</si>
  <si>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</si>
  <si>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</si>
  <si>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</si>
  <si>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</si>
  <si>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</si>
  <si>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</si>
  <si>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</si>
  <si>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</si>
  <si>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</si>
  <si>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</si>
  <si>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</si>
  <si>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</si>
  <si>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</si>
  <si>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</si>
  <si>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</si>
  <si>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</si>
  <si>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</si>
  <si>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</si>
  <si>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</si>
  <si>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</si>
  <si>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</si>
  <si>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</si>
  <si>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</si>
  <si>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</si>
  <si>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</si>
  <si>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</si>
  <si>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</si>
  <si>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</si>
  <si>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</si>
  <si>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</si>
  <si>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</si>
  <si>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</si>
  <si>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</si>
  <si>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</si>
  <si>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</si>
  <si>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</si>
  <si>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</si>
  <si>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</si>
  <si>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</si>
  <si>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</si>
  <si>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</si>
  <si>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</si>
  <si>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</si>
  <si>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</si>
  <si>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</si>
  <si>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</si>
  <si>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</si>
  <si>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</si>
  <si>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</si>
  <si>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</si>
  <si>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</si>
  <si>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</si>
  <si>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</si>
  <si>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</si>
  <si>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</si>
  <si>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</si>
  <si>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</si>
  <si>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</si>
  <si>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</si>
  <si>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</si>
  <si>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</si>
  <si>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</si>
  <si>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</si>
  <si>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</si>
  <si>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</si>
  <si>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</si>
  <si>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</si>
  <si>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</si>
  <si>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</si>
  <si>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</si>
  <si>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</si>
  <si>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</si>
  <si>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</si>
  <si>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</si>
  <si>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</si>
  <si>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</si>
  <si>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</si>
  <si>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</si>
  <si>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</si>
  <si>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</si>
  <si>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</si>
  <si>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</si>
  <si>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</si>
  <si>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</si>
  <si>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</si>
  <si>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</si>
  <si>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</si>
  <si>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</si>
  <si>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</si>
  <si>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</si>
  <si>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</si>
  <si>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</si>
  <si>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</si>
  <si>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</si>
  <si>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</si>
  <si>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</si>
  <si>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</si>
  <si>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</si>
  <si>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</si>
  <si>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</si>
  <si>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</si>
  <si>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</si>
  <si>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</si>
  <si>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</si>
  <si>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</si>
  <si>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</si>
  <si>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</si>
  <si>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</si>
  <si>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</si>
  <si>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</si>
  <si>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</si>
  <si>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</si>
  <si>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</si>
  <si>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</si>
  <si>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</si>
  <si>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</si>
  <si>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</si>
  <si>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</si>
  <si>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</si>
  <si>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</si>
  <si>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</si>
  <si>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</si>
  <si>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</si>
  <si>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</si>
  <si>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</si>
  <si>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</si>
  <si>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</si>
  <si>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</si>
  <si>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</si>
  <si>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</si>
  <si>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</si>
  <si>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</si>
  <si>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</si>
  <si>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</si>
  <si>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</si>
  <si>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</si>
  <si>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</si>
  <si>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</si>
  <si>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</si>
  <si>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</si>
  <si>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</si>
  <si>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</si>
  <si>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</si>
  <si>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</si>
  <si>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</si>
  <si>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</si>
  <si>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</si>
  <si>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</si>
  <si>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</si>
  <si>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</si>
  <si>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</si>
  <si>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</si>
  <si>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</si>
  <si>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</si>
  <si>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</si>
  <si>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</si>
  <si>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</si>
  <si>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</si>
  <si>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</si>
  <si>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</si>
  <si>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</si>
  <si>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</si>
  <si>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</si>
  <si>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</si>
  <si>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</si>
  <si>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</si>
  <si>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</si>
  <si>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</si>
  <si>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</si>
  <si>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</si>
  <si>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</si>
  <si>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</si>
  <si>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</si>
  <si>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</si>
  <si>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</si>
  <si>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</si>
  <si>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</si>
  <si>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</si>
  <si>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</si>
  <si>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</si>
  <si>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</si>
  <si>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</si>
  <si>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</si>
  <si>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</si>
  <si>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</si>
  <si>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</si>
  <si>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</si>
  <si>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</si>
  <si>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</si>
  <si>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</si>
  <si>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</si>
  <si>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</si>
  <si>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</si>
  <si>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</si>
  <si>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</si>
  <si>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</si>
  <si>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</si>
  <si>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</si>
  <si>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</si>
  <si>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</si>
  <si>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</si>
  <si>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</si>
  <si>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</si>
  <si>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</si>
  <si>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</si>
  <si>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</si>
  <si>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</si>
  <si>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</si>
  <si>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</si>
  <si>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</si>
  <si>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</si>
  <si>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</si>
  <si>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</si>
  <si>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</si>
  <si>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</si>
  <si>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</si>
  <si>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</si>
  <si>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</si>
  <si>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</si>
  <si>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</si>
  <si>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</si>
  <si>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</si>
  <si>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</si>
  <si>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</si>
  <si>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</si>
  <si>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</si>
  <si>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</si>
  <si>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</si>
  <si>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</si>
  <si>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</si>
  <si>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</si>
  <si>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</si>
  <si>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</si>
  <si>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</si>
  <si>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</si>
  <si>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</si>
  <si>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</si>
  <si>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</si>
  <si>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</si>
  <si>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</si>
  <si>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</si>
  <si>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</si>
  <si>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</si>
  <si>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</si>
  <si>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</si>
  <si>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</si>
  <si>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</si>
  <si>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</si>
  <si>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</si>
  <si>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</si>
  <si>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</si>
  <si>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</si>
  <si>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</si>
  <si>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</si>
  <si>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</si>
  <si>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</si>
  <si>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</si>
  <si>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</si>
  <si>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</si>
  <si>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</si>
  <si>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</si>
  <si>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</si>
  <si>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</si>
  <si>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</si>
  <si>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</si>
  <si>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</si>
  <si>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</si>
  <si>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</si>
  <si>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</si>
  <si>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</si>
  <si>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</si>
  <si>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</si>
  <si>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</si>
  <si>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</si>
  <si>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</si>
  <si>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</si>
  <si>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</si>
  <si>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</si>
  <si>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</si>
  <si>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</si>
  <si>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</si>
  <si>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</si>
  <si>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</si>
  <si>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</si>
  <si>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</si>
  <si>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</si>
  <si>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</si>
  <si>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</si>
  <si>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</si>
  <si>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</si>
  <si>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</si>
  <si>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</si>
  <si>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</si>
  <si>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</si>
  <si>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</si>
  <si>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</si>
  <si>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</si>
  <si>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</si>
  <si>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</si>
  <si>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</si>
  <si>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</si>
  <si>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</si>
  <si>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</si>
  <si>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</si>
  <si>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</si>
  <si>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</si>
  <si>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</si>
  <si>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</si>
  <si>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</si>
  <si>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</si>
  <si>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</si>
  <si>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</si>
  <si>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</si>
  <si>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</si>
  <si>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</si>
  <si>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</si>
  <si>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</si>
  <si>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</si>
  <si>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</si>
  <si>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</si>
  <si>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</si>
  <si>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</si>
  <si>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</si>
  <si>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</si>
  <si>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</si>
  <si>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</si>
  <si>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</si>
  <si>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</si>
  <si>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</si>
  <si>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</si>
  <si>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</si>
  <si>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</si>
  <si>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</si>
  <si>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</si>
  <si>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</si>
  <si>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</si>
  <si>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</si>
  <si>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</si>
  <si>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</si>
  <si>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</si>
  <si>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</si>
  <si>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</si>
  <si>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</si>
  <si>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</si>
  <si>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</si>
  <si>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</si>
  <si>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</si>
  <si>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</si>
  <si>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</si>
  <si>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</si>
  <si>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</si>
  <si>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</si>
  <si>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</si>
  <si>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</si>
  <si>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</si>
  <si>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</si>
  <si>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</si>
  <si>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</si>
  <si>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</si>
  <si>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</si>
  <si>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</si>
  <si>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</si>
  <si>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</si>
  <si>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</si>
  <si>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</si>
  <si>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</si>
  <si>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</si>
  <si>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</si>
  <si>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</si>
  <si>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</si>
  <si>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</si>
  <si>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</si>
  <si>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</si>
  <si>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</si>
  <si>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</si>
  <si>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</si>
  <si>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</si>
  <si>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</si>
  <si>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</si>
  <si>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</si>
  <si>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</si>
  <si>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</si>
  <si>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</si>
  <si>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</si>
  <si>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</si>
  <si>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</si>
  <si>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</si>
  <si>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</si>
  <si>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</si>
  <si>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</si>
  <si>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</si>
  <si>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</si>
  <si>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</si>
  <si>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</si>
  <si>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</si>
  <si>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</si>
  <si>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</si>
  <si>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</si>
  <si>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</si>
  <si>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</si>
  <si>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</si>
  <si>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</si>
  <si>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</si>
  <si>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</si>
  <si>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</si>
  <si>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</si>
  <si>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</si>
  <si>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</si>
  <si>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</si>
  <si>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</si>
  <si>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</si>
  <si>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</si>
  <si>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</si>
  <si>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</si>
  <si>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</si>
  <si>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</si>
  <si>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</si>
  <si>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</si>
  <si>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</si>
  <si>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</si>
  <si>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</si>
  <si>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</si>
  <si>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</si>
  <si>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</si>
  <si>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</si>
  <si>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</si>
  <si>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</si>
  <si>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</si>
  <si>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</si>
  <si>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</si>
  <si>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</si>
  <si>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</si>
  <si>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</si>
  <si>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</si>
  <si>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</si>
  <si>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</si>
  <si>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</si>
  <si>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</si>
  <si>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</si>
  <si>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</si>
  <si>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</si>
  <si>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</si>
  <si>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</si>
  <si>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</si>
  <si>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</si>
  <si>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</si>
  <si>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</si>
  <si>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</si>
  <si>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</si>
  <si>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</si>
  <si>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</si>
  <si>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</si>
  <si>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</si>
  <si>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</si>
  <si>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</si>
  <si>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</si>
  <si>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</si>
  <si>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</si>
  <si>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</si>
  <si>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</si>
  <si>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</si>
  <si>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</si>
  <si>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</si>
  <si>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</si>
  <si>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</si>
  <si>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</si>
  <si>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</si>
  <si>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</si>
  <si>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</si>
  <si>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</si>
  <si>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</si>
  <si>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</si>
  <si>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</si>
  <si>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</si>
  <si>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</si>
  <si>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</si>
  <si>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</si>
  <si>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</si>
  <si>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</si>
  <si>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</si>
  <si>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</si>
  <si>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</si>
  <si>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</si>
  <si>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</si>
  <si>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</si>
  <si>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</si>
  <si>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</si>
  <si>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</si>
  <si>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</si>
  <si>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</si>
  <si>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</si>
  <si>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</si>
  <si>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</si>
  <si>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</si>
  <si>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</si>
  <si>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</si>
  <si>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</si>
  <si>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</si>
  <si>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</si>
  <si>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</si>
  <si>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</si>
  <si>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</si>
  <si>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</si>
  <si>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</si>
  <si>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</si>
  <si>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</si>
  <si>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</si>
  <si>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</si>
  <si>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</si>
  <si>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</si>
  <si>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</si>
  <si>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</si>
  <si>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</si>
  <si>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</si>
  <si>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</si>
  <si>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</si>
  <si>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</si>
  <si>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</si>
  <si>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</si>
  <si>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</si>
  <si>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</si>
  <si>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</si>
  <si>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</si>
  <si>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</si>
  <si>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</si>
  <si>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</si>
  <si>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</si>
  <si>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</si>
  <si>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</si>
  <si>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</si>
  <si>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</si>
  <si>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</si>
  <si>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</si>
  <si>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</si>
  <si>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</si>
  <si>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</si>
  <si>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</si>
  <si>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</si>
  <si>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</si>
  <si>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</si>
  <si>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</si>
  <si>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</si>
  <si>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</si>
  <si>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</si>
  <si>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</si>
  <si>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</si>
  <si>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</si>
  <si>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</si>
  <si>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</si>
  <si>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</si>
  <si>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</si>
  <si>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</si>
  <si>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</si>
  <si>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</si>
  <si>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</si>
  <si>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</si>
  <si>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</si>
  <si>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</si>
  <si>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</si>
  <si>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</si>
  <si>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</si>
  <si>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</si>
  <si>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</si>
  <si>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</si>
  <si>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</si>
  <si>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</si>
  <si>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</si>
  <si>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</si>
  <si>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</si>
  <si>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</si>
  <si>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</si>
  <si>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</si>
  <si>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</si>
  <si>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</si>
  <si>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</si>
  <si>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</si>
  <si>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</si>
  <si>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</si>
  <si>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</si>
  <si>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</si>
  <si>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</si>
  <si>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</si>
  <si>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</si>
  <si>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</si>
  <si>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</si>
  <si>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</si>
  <si>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</si>
  <si>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</si>
  <si>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</si>
  <si>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</si>
  <si>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</si>
  <si>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</si>
  <si>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</si>
  <si>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</si>
  <si>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</si>
  <si>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</si>
  <si>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</si>
  <si>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</si>
  <si>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</si>
  <si>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</si>
  <si>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</si>
  <si>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</si>
  <si>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</si>
  <si>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</si>
  <si>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</si>
  <si>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</si>
  <si>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</si>
  <si>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</si>
  <si>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</si>
  <si>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</si>
  <si>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</si>
  <si>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</si>
  <si>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</si>
  <si>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</si>
  <si>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</si>
  <si>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</si>
  <si>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</si>
  <si>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</si>
  <si>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</si>
  <si>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</si>
  <si>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</si>
  <si>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</si>
  <si>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</si>
  <si>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</si>
  <si>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</si>
  <si>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</si>
  <si>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</si>
  <si>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</si>
  <si>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</si>
  <si>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</si>
  <si>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</si>
  <si>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</si>
  <si>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</si>
  <si>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</si>
  <si>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</si>
  <si>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</si>
  <si>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</si>
  <si>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</si>
  <si>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</si>
  <si>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</si>
  <si>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</si>
  <si>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</si>
  <si>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</si>
  <si>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</si>
  <si>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</si>
  <si>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</si>
  <si>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</si>
  <si>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</si>
  <si>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</si>
  <si>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</si>
  <si>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</si>
  <si>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</si>
  <si>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</si>
  <si>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</si>
  <si>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</si>
  <si>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</si>
  <si>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</si>
  <si>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</si>
  <si>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</si>
  <si>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</si>
  <si>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</si>
  <si>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</si>
  <si>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</si>
  <si>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</si>
  <si>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</si>
  <si>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</si>
  <si>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</si>
  <si>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</si>
  <si>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</si>
  <si>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</si>
  <si>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</si>
  <si>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</si>
  <si>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</si>
  <si>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</si>
  <si>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</si>
  <si>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</si>
  <si>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</si>
  <si>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</si>
  <si>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</si>
  <si>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</si>
  <si>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</si>
  <si>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</si>
  <si>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</si>
  <si>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</si>
  <si>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</si>
  <si>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</si>
  <si>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</si>
  <si>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</si>
  <si>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</si>
  <si>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</si>
  <si>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</si>
  <si>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</si>
  <si>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</si>
  <si>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</si>
  <si>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</si>
  <si>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</si>
  <si>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</si>
  <si>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</si>
  <si>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</si>
  <si>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</si>
  <si>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</si>
  <si>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</si>
  <si>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</si>
  <si>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</si>
  <si>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</si>
  <si>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</si>
  <si>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</si>
  <si>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</si>
  <si>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</si>
  <si>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</si>
  <si>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</si>
  <si>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</si>
  <si>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</si>
  <si>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</si>
  <si>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</si>
  <si>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</si>
  <si>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</si>
  <si>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</si>
  <si>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</si>
  <si>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</si>
  <si>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</si>
  <si>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</si>
  <si>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</si>
  <si>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</si>
  <si>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</si>
  <si>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</si>
  <si>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</si>
  <si>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</si>
  <si>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</si>
  <si>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</si>
  <si>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</si>
  <si>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</si>
  <si>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</si>
  <si>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</si>
  <si>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</si>
  <si>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</si>
  <si>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</si>
  <si>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</si>
  <si>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</si>
  <si>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</si>
  <si>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</si>
  <si>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</si>
  <si>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</si>
  <si>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</si>
  <si>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</si>
  <si>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</si>
  <si>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</si>
  <si>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</si>
  <si>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</si>
  <si>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</si>
  <si>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</si>
  <si>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</si>
  <si>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</si>
  <si>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</si>
  <si>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</si>
  <si>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</si>
  <si>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</si>
  <si>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</si>
  <si>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</si>
  <si>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</si>
  <si>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</si>
  <si>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</si>
  <si>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</si>
  <si>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</si>
  <si>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</si>
  <si>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</si>
  <si>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</si>
  <si>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</si>
  <si>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</si>
  <si>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</si>
  <si>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</si>
  <si>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</si>
  <si>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</si>
  <si>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</si>
  <si>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</si>
  <si>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</si>
  <si>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</si>
  <si>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</si>
  <si>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</si>
  <si>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</si>
  <si>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</si>
  <si>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</si>
  <si>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</si>
  <si>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</si>
  <si>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</si>
  <si>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</si>
  <si>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</si>
  <si>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</si>
  <si>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</si>
  <si>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</si>
  <si>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</si>
  <si>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</si>
  <si>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</si>
  <si>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</si>
  <si>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</si>
  <si>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</si>
  <si>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</si>
  <si>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</si>
  <si>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</si>
  <si>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</si>
  <si>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</si>
  <si>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</si>
  <si>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</si>
  <si>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</si>
  <si>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</si>
  <si>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</si>
  <si>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</si>
  <si>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</si>
  <si>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</si>
  <si>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</si>
  <si>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</si>
  <si>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</si>
  <si>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</si>
  <si>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</si>
  <si>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</si>
  <si>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</si>
  <si>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</si>
  <si>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</si>
  <si>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</si>
  <si>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</si>
  <si>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</si>
  <si>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</si>
  <si>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</si>
  <si>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</si>
  <si>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</si>
  <si>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</si>
  <si>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</si>
  <si>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</si>
  <si>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</si>
  <si>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</si>
  <si>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</si>
  <si>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</si>
  <si>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</si>
  <si>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</si>
  <si>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</si>
  <si>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</si>
  <si>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</si>
  <si>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</si>
  <si>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</si>
  <si>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</si>
  <si>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</si>
  <si>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</si>
  <si>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</si>
  <si>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</si>
  <si>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</si>
  <si>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</si>
  <si>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</si>
  <si>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</si>
  <si>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</si>
  <si>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</si>
  <si>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</si>
  <si>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</si>
  <si>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</si>
  <si>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</si>
  <si>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</si>
  <si>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</si>
  <si>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</si>
  <si>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</si>
  <si>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</si>
  <si>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</si>
  <si>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</si>
  <si>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</si>
  <si>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</si>
  <si>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</si>
  <si>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</si>
  <si>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</si>
  <si>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</si>
  <si>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</si>
  <si>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</si>
  <si>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</si>
  <si>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</si>
  <si>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</si>
  <si>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</si>
  <si>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</si>
  <si>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</si>
  <si>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</si>
  <si>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</si>
  <si>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</si>
  <si>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</si>
  <si>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</si>
  <si>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</si>
  <si>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</si>
  <si>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</si>
  <si>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</si>
  <si>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</si>
  <si>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</si>
  <si>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</si>
  <si>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</si>
  <si>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</si>
  <si>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</si>
  <si>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</si>
  <si>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</si>
  <si>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</si>
  <si>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</si>
  <si>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</si>
  <si>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</si>
  <si>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</si>
  <si>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</si>
  <si>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</si>
  <si>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</si>
  <si>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</si>
  <si>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</si>
  <si>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</si>
  <si>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</si>
  <si>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</si>
  <si>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</si>
  <si>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</si>
  <si>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</si>
  <si>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</si>
  <si>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</si>
  <si>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</si>
  <si>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</si>
  <si>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</si>
  <si>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</si>
  <si>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</si>
  <si>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</si>
  <si>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</si>
  <si>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</si>
  <si>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</si>
  <si>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</si>
  <si>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</si>
  <si>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</si>
  <si>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</si>
  <si>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</si>
  <si>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</si>
  <si>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</si>
  <si>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</si>
  <si>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</si>
  <si>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</si>
  <si>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</si>
  <si>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</si>
  <si>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</si>
  <si>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</si>
  <si>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</si>
  <si>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</si>
  <si>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</si>
  <si>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</si>
  <si>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</si>
  <si>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</si>
  <si>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</si>
  <si>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</si>
  <si>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</si>
  <si>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</si>
  <si>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</si>
  <si>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</si>
  <si>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</si>
  <si>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</si>
  <si>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</si>
  <si>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</si>
  <si>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</si>
  <si>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</si>
  <si>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</si>
  <si>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</si>
  <si>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</si>
  <si>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</si>
  <si>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</si>
  <si>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</si>
  <si>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</si>
  <si>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</si>
  <si>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</si>
  <si>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</si>
  <si>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</si>
  <si>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</si>
  <si>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</si>
  <si>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</si>
  <si>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</si>
  <si>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</si>
  <si>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</si>
  <si>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</si>
  <si>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</si>
  <si>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</si>
  <si>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</si>
  <si>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</si>
  <si>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</si>
  <si>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</si>
  <si>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</si>
  <si>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</si>
  <si>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</si>
  <si>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</si>
  <si>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</si>
  <si>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</si>
  <si>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</si>
  <si>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</si>
  <si>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</si>
  <si>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</si>
  <si>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</si>
  <si>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</si>
  <si>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</si>
  <si>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</si>
  <si>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</si>
  <si>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</si>
  <si>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</si>
  <si>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</si>
  <si>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</si>
  <si>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</si>
  <si>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</si>
  <si>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</si>
  <si>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</si>
  <si>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</si>
  <si>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</si>
  <si>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</si>
  <si>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</si>
  <si>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</si>
  <si>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</si>
  <si>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</si>
  <si>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</si>
  <si>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</si>
  <si>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</si>
  <si>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</si>
  <si>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</si>
  <si>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</si>
  <si>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</si>
  <si>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</si>
  <si>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</si>
  <si>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</si>
  <si>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</si>
  <si>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</si>
  <si>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</si>
  <si>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</si>
  <si>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</si>
  <si>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</si>
  <si>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</si>
  <si>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</si>
  <si>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</si>
  <si>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</si>
  <si>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</si>
  <si>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</si>
  <si>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</si>
  <si>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</si>
  <si>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</si>
  <si>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</si>
  <si>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</si>
  <si>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</si>
  <si>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</si>
  <si>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</si>
  <si>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</si>
  <si>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</si>
  <si>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</si>
  <si>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</si>
  <si>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</si>
  <si>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</si>
  <si>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</si>
  <si>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</si>
  <si>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</si>
  <si>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</si>
  <si>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</si>
  <si>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</si>
  <si>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</si>
  <si>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</si>
  <si>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</si>
  <si>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</si>
  <si>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</si>
  <si>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</si>
  <si>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</si>
  <si>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</si>
  <si>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</si>
  <si>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</si>
  <si>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</si>
  <si>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</si>
  <si>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</si>
  <si>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</si>
  <si>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</si>
  <si>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</si>
  <si>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</si>
  <si>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</si>
  <si>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</si>
  <si>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</si>
  <si>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</si>
  <si>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</si>
  <si>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</si>
  <si>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</si>
  <si>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</si>
  <si>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</si>
  <si>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</si>
  <si>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</si>
  <si>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</si>
  <si>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</si>
  <si>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</si>
  <si>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</si>
  <si>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</si>
  <si>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</si>
  <si>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</si>
  <si>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</si>
  <si>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</si>
  <si>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</si>
  <si>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</si>
  <si>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</si>
  <si>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</si>
  <si>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</si>
  <si>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</si>
  <si>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</si>
  <si>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</si>
  <si>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</si>
  <si>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</si>
  <si>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</si>
  <si>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</si>
  <si>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</si>
  <si>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</si>
  <si>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</si>
  <si>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</si>
  <si>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</si>
  <si>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</si>
  <si>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</si>
  <si>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</si>
  <si>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</si>
  <si>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</si>
  <si>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</si>
  <si>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</si>
  <si>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</si>
  <si>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</si>
  <si>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</si>
  <si>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</si>
  <si>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</si>
  <si>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</si>
  <si>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</si>
  <si>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</si>
  <si>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</si>
  <si>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</si>
  <si>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</si>
  <si>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</si>
  <si>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</si>
  <si>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</si>
  <si>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</si>
  <si>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</si>
  <si>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</si>
  <si>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</si>
  <si>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</si>
  <si>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</si>
  <si>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</si>
  <si>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</si>
  <si>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</si>
  <si>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</si>
  <si>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</si>
  <si>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</si>
  <si>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</si>
  <si>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</si>
  <si>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</si>
  <si>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</si>
  <si>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</si>
  <si>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</si>
  <si>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</si>
  <si>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</si>
  <si>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</si>
  <si>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</si>
  <si>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</si>
  <si>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</si>
  <si>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</si>
  <si>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</si>
  <si>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</si>
  <si>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</si>
  <si>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</si>
  <si>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</si>
  <si>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</si>
  <si>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</si>
  <si>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</si>
  <si>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</si>
  <si>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</si>
  <si>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</si>
  <si>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</si>
  <si>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</si>
  <si>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</si>
  <si>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</si>
  <si>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</si>
  <si>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</si>
  <si>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</si>
  <si>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</si>
  <si>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</si>
  <si>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</si>
  <si>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</si>
  <si>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</si>
  <si>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</si>
  <si>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</si>
  <si>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</si>
  <si>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</si>
  <si>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</si>
  <si>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</si>
  <si>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</si>
  <si>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</si>
  <si>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</si>
  <si>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</si>
  <si>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</si>
  <si>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</si>
  <si>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</si>
  <si>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</si>
  <si>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</si>
  <si>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</si>
  <si>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</si>
  <si>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</si>
  <si>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</si>
  <si>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</si>
  <si>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</si>
  <si>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</si>
  <si>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</si>
  <si>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</si>
  <si>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</si>
  <si>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</si>
  <si>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</si>
  <si>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</si>
  <si>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</si>
  <si>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</si>
  <si>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</si>
  <si>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</si>
  <si>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</si>
  <si>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</si>
  <si>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</si>
  <si>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</si>
  <si>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</si>
  <si>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</si>
  <si>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</si>
  <si>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</si>
  <si>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</si>
  <si>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</si>
  <si>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</si>
  <si>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</si>
  <si>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</si>
  <si>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</si>
  <si>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</si>
  <si>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</si>
  <si>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</si>
  <si>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</si>
  <si>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</si>
  <si>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</si>
  <si>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</si>
  <si>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</si>
  <si>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</si>
  <si>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</si>
  <si>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</si>
  <si>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</si>
  <si>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</si>
  <si>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</si>
  <si>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</si>
  <si>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</si>
  <si>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</si>
  <si>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</si>
  <si>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</si>
  <si>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</si>
  <si>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</si>
  <si>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</si>
  <si>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</si>
  <si>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</si>
  <si>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</si>
  <si>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</si>
  <si>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</si>
  <si>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</si>
  <si>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</si>
  <si>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</si>
  <si>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</si>
  <si>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</si>
  <si>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</si>
  <si>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</si>
  <si>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</si>
  <si>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</si>
  <si>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</si>
  <si>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</si>
  <si>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</si>
  <si>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</si>
  <si>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</si>
  <si>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</si>
  <si>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</si>
  <si>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</si>
  <si>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</si>
  <si>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</si>
  <si>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</si>
  <si>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</si>
  <si>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</si>
  <si>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</si>
  <si>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</si>
  <si>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</si>
  <si>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</si>
  <si>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</si>
  <si>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</si>
  <si>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</si>
  <si>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</si>
  <si>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</si>
  <si>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</si>
  <si>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</si>
  <si>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</si>
  <si>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</si>
  <si>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</si>
  <si>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</si>
  <si>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</si>
  <si>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</si>
  <si>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</si>
  <si>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</si>
  <si>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</si>
  <si>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</si>
  <si>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</si>
  <si>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</si>
  <si>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</si>
  <si>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</si>
  <si>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</si>
  <si>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</si>
  <si>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</si>
  <si>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</si>
  <si>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</si>
  <si>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</si>
  <si>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</si>
  <si>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</si>
  <si>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</si>
  <si>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</si>
  <si>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</si>
  <si>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</si>
  <si>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</si>
  <si>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</si>
  <si>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</si>
  <si>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</si>
  <si>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</si>
  <si>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</si>
  <si>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</si>
  <si>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</si>
  <si>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</si>
  <si>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</si>
  <si>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</si>
  <si>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</si>
  <si>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</si>
  <si>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</si>
  <si>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</si>
  <si>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</si>
  <si>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</si>
  <si>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</si>
  <si>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</si>
  <si>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</si>
  <si>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</si>
  <si>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</si>
  <si>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</si>
  <si>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</si>
  <si>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</si>
  <si>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</si>
  <si>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</si>
  <si>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</si>
  <si>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</si>
  <si>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</si>
  <si>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</si>
  <si>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</si>
  <si>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</si>
  <si>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</si>
  <si>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</si>
  <si>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</si>
  <si>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</si>
  <si>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</si>
  <si>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</si>
  <si>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</si>
  <si>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</si>
  <si>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</si>
  <si>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</si>
  <si>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</si>
  <si>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</si>
  <si>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</si>
  <si>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</si>
  <si>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</si>
  <si>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</si>
  <si>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</si>
  <si>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</si>
  <si>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</si>
  <si>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</si>
  <si>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</si>
  <si>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</si>
  <si>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</si>
  <si>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</si>
  <si>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</si>
  <si>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</si>
  <si>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</si>
  <si>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</si>
  <si>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</si>
  <si>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</si>
  <si>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</si>
  <si>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</si>
  <si>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</si>
  <si>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</si>
  <si>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</si>
  <si>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</si>
  <si>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</si>
  <si>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</si>
  <si>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</si>
  <si>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</si>
  <si>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</si>
  <si>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</si>
  <si>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</si>
  <si>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</si>
  <si>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</si>
  <si>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</si>
  <si>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</si>
  <si>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</si>
  <si>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</si>
  <si>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</si>
  <si>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</si>
  <si>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</si>
  <si>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</si>
  <si>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</si>
  <si>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</si>
  <si>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</si>
  <si>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</si>
  <si>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</si>
  <si>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</si>
  <si>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</si>
  <si>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</si>
  <si>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</si>
  <si>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</si>
  <si>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</si>
  <si>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</si>
  <si>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</si>
  <si>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</si>
  <si>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</si>
  <si>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</si>
  <si>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</si>
  <si>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</si>
  <si>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</si>
  <si>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</si>
  <si>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</si>
  <si>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</si>
  <si>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</si>
  <si>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</si>
  <si>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</si>
  <si>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</si>
  <si>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</si>
  <si>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</si>
  <si>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</si>
  <si>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</si>
  <si>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</si>
  <si>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</si>
  <si>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</si>
  <si>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</si>
  <si>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</si>
  <si>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</si>
  <si>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</si>
  <si>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</si>
  <si>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</si>
  <si>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</si>
  <si>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</si>
  <si>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</si>
  <si>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</si>
  <si>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</si>
  <si>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</si>
  <si>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</si>
  <si>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</si>
  <si>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</si>
  <si>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</si>
  <si>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</si>
  <si>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</si>
  <si>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</si>
  <si>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</si>
  <si>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</si>
  <si>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</si>
  <si>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</si>
  <si>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</si>
  <si>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</si>
  <si>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</si>
  <si>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</si>
  <si>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</si>
  <si>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</si>
  <si>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</si>
  <si>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</si>
  <si>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</si>
  <si>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</si>
  <si>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</si>
  <si>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</si>
  <si>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</si>
  <si>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</si>
  <si>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</si>
  <si>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</si>
  <si>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</si>
  <si>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</si>
  <si>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</si>
  <si>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</si>
  <si>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</si>
  <si>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</si>
  <si>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</si>
  <si>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</si>
  <si>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</si>
  <si>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</si>
  <si>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</si>
  <si>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</si>
  <si>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</si>
  <si>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</si>
  <si>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</si>
  <si>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</si>
  <si>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</si>
  <si>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</si>
  <si>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</si>
  <si>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</si>
  <si>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</si>
  <si>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</si>
  <si>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</si>
  <si>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</si>
  <si>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</si>
  <si>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</si>
  <si>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</si>
  <si>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</si>
  <si>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</si>
  <si>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</si>
  <si>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</si>
  <si>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</si>
  <si>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</si>
  <si>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</si>
  <si>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</si>
  <si>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</si>
  <si>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</si>
  <si>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</si>
  <si>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</si>
  <si>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</si>
  <si>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</si>
  <si>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</si>
  <si>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</si>
  <si>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</si>
  <si>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</si>
  <si>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</si>
  <si>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</si>
  <si>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</si>
  <si>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</si>
  <si>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</si>
  <si>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</si>
  <si>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</si>
  <si>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</si>
  <si>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</si>
  <si>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</si>
  <si>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</si>
  <si>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</si>
  <si>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</si>
  <si>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</si>
  <si>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</si>
  <si>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</si>
  <si>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</si>
  <si>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</si>
  <si>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</si>
  <si>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</si>
  <si>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</si>
  <si>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</si>
  <si>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</si>
  <si>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</si>
  <si>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</si>
  <si>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</si>
  <si>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</si>
  <si>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</si>
  <si>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</si>
  <si>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</si>
  <si>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</si>
  <si>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</si>
  <si>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</si>
  <si>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</si>
  <si>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</si>
  <si>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</si>
  <si>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</si>
  <si>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</si>
  <si>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</si>
  <si>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</si>
  <si>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</si>
  <si>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</si>
  <si>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</si>
  <si>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</si>
  <si>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</si>
  <si>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</si>
  <si>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</si>
  <si>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</si>
  <si>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</si>
  <si>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</si>
  <si>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</si>
  <si>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</si>
  <si>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</si>
  <si>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</si>
  <si>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</si>
  <si>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</si>
  <si>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</si>
  <si>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</si>
  <si>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</si>
  <si>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</si>
  <si>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</si>
  <si>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</si>
  <si>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</si>
  <si>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</si>
  <si>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</si>
  <si>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</si>
  <si>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</si>
  <si>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</si>
  <si>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</si>
  <si>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</si>
  <si>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</si>
  <si>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</si>
  <si>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</si>
  <si>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</si>
  <si>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</si>
  <si>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</si>
  <si>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</si>
  <si>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</si>
  <si>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</si>
  <si>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</si>
  <si>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</si>
  <si>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</si>
  <si>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</si>
  <si>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</si>
  <si>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</si>
  <si>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</si>
  <si>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</si>
  <si>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</si>
  <si>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</si>
  <si>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</si>
  <si>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</si>
  <si>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</si>
  <si>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</si>
  <si>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</si>
  <si>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</si>
  <si>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</si>
  <si>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</si>
  <si>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</si>
  <si>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</si>
  <si>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</si>
  <si>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</si>
  <si>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</si>
  <si>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</si>
  <si>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</si>
  <si>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</si>
  <si>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</si>
  <si>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</si>
  <si>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</si>
  <si>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</si>
  <si>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</si>
  <si>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</si>
  <si>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</si>
  <si>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</si>
  <si>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</si>
  <si>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</si>
  <si>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</si>
  <si>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</si>
  <si>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</si>
  <si>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</si>
  <si>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</si>
  <si>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</si>
  <si>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</si>
  <si>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</si>
  <si>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</si>
  <si>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</si>
  <si>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</si>
  <si>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</si>
  <si>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</si>
  <si>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</si>
  <si>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</si>
  <si>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</si>
  <si>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</si>
  <si>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</si>
  <si>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</si>
  <si>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</si>
  <si>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</si>
  <si>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</si>
  <si>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</si>
  <si>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</si>
  <si>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</si>
  <si>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</si>
  <si>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</si>
  <si>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</si>
  <si>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</si>
  <si>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</si>
  <si>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</si>
  <si>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</si>
  <si>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</si>
  <si>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</si>
  <si>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</si>
  <si>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</si>
  <si>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</si>
  <si>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</si>
  <si>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</si>
  <si>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</si>
  <si>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</si>
  <si>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</si>
  <si>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</si>
  <si>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</si>
  <si>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</si>
  <si>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</si>
  <si>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</si>
  <si>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</si>
  <si>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</si>
  <si>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</si>
  <si>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</si>
  <si>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</si>
  <si>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</si>
  <si>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</si>
  <si>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</si>
  <si>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</si>
  <si>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</si>
  <si>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</si>
  <si>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</si>
  <si>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</si>
  <si>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</si>
  <si>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</si>
  <si>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</si>
  <si>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</si>
  <si>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</si>
  <si>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</si>
  <si>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</si>
  <si>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</si>
  <si>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</si>
  <si>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</si>
  <si>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</si>
  <si>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</si>
  <si>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</si>
  <si>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</si>
  <si>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</si>
  <si>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</si>
  <si>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</si>
  <si>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</si>
  <si>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</si>
  <si>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</si>
  <si>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</si>
  <si>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</si>
  <si>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</si>
  <si>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</si>
  <si>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</si>
  <si>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</si>
  <si>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</si>
  <si>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</si>
  <si>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</si>
  <si>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</si>
  <si>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</si>
  <si>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</si>
  <si>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</si>
  <si>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</si>
  <si>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</si>
  <si>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</si>
  <si>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</si>
  <si>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</si>
  <si>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</si>
  <si>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</si>
  <si>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</si>
  <si>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</si>
  <si>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</si>
  <si>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</si>
  <si>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</si>
  <si>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</si>
  <si>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</si>
  <si>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</si>
  <si>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</si>
  <si>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</si>
  <si>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</si>
  <si>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</si>
  <si>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</si>
  <si>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</si>
  <si>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</si>
  <si>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</si>
  <si>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</si>
  <si>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</si>
  <si>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</si>
  <si>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</si>
  <si>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</si>
  <si>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</si>
  <si>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</si>
  <si>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</si>
  <si>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</si>
  <si>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</si>
  <si>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</si>
  <si>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</si>
  <si>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</si>
  <si>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</si>
  <si>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</si>
  <si>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</si>
  <si>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</si>
  <si>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</si>
  <si>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</si>
  <si>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</si>
  <si>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</si>
  <si>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</si>
  <si>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</si>
  <si>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</si>
  <si>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</si>
  <si>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</si>
  <si>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</si>
  <si>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</si>
  <si>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</si>
  <si>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</si>
  <si>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</si>
  <si>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</si>
  <si>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</si>
  <si>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</si>
  <si>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</si>
  <si>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</si>
  <si>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</si>
  <si>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</si>
  <si>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</si>
  <si>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</si>
  <si>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</si>
  <si>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</si>
  <si>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</si>
  <si>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</si>
  <si>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</si>
  <si>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</si>
  <si>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</si>
  <si>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</si>
  <si>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</si>
  <si>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</si>
  <si>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</si>
  <si>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</si>
  <si>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</si>
  <si>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</si>
  <si>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</si>
  <si>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</si>
  <si>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</si>
  <si>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</si>
  <si>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</si>
  <si>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</si>
  <si>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</si>
  <si>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</si>
  <si>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</si>
  <si>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</si>
  <si>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</si>
  <si>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</si>
  <si>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</si>
  <si>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</si>
  <si>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</si>
  <si>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</si>
  <si>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</si>
  <si>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</si>
  <si>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</si>
  <si>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</si>
  <si>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</si>
  <si>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</si>
  <si>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</si>
  <si>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</si>
  <si>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</si>
  <si>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</si>
  <si>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</si>
  <si>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</si>
  <si>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</si>
  <si>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</si>
  <si>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</si>
  <si>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</si>
  <si>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</si>
  <si>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</si>
  <si>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</si>
  <si>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</si>
  <si>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</si>
  <si>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</si>
  <si>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</si>
  <si>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</si>
  <si>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</si>
  <si>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</si>
  <si>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</si>
  <si>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</si>
  <si>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</si>
  <si>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</si>
  <si>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</si>
  <si>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</si>
  <si>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</si>
  <si>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</si>
  <si>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</si>
  <si>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</si>
  <si>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</si>
  <si>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</si>
  <si>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</si>
  <si>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</si>
  <si>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</si>
  <si>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</si>
  <si>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</si>
  <si>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</si>
  <si>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</si>
  <si>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</si>
  <si>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</si>
  <si>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</si>
  <si>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</si>
  <si>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</si>
  <si>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</si>
  <si>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</si>
  <si>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</si>
  <si>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</si>
  <si>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</si>
  <si>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</si>
  <si>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</si>
  <si>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</si>
  <si>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</si>
  <si>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</si>
  <si>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</si>
  <si>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</si>
  <si>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</si>
  <si>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</si>
  <si>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</si>
  <si>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</si>
  <si>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</si>
  <si>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</si>
  <si>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</si>
  <si>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</si>
  <si>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</si>
  <si>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</si>
  <si>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</si>
  <si>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</si>
  <si>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</si>
  <si>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</si>
  <si>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</si>
  <si>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</si>
  <si>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</si>
  <si>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</si>
  <si>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</si>
  <si>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</si>
  <si>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</si>
  <si>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</si>
  <si>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</si>
  <si>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</si>
  <si>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</si>
  <si>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</si>
  <si>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</si>
  <si>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</si>
  <si>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</si>
  <si>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</si>
  <si>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</si>
  <si>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</si>
  <si>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</si>
  <si>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</si>
  <si>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</si>
  <si>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</si>
  <si>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</si>
  <si>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</si>
  <si>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</si>
  <si>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</si>
  <si>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</si>
  <si>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</si>
  <si>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</si>
  <si>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</si>
  <si>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</si>
  <si>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</si>
  <si>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</si>
  <si>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</si>
  <si>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</si>
  <si>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</si>
  <si>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</si>
  <si>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</si>
  <si>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</si>
  <si>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</si>
  <si>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</si>
  <si>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</si>
  <si>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</si>
  <si>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</si>
  <si>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</si>
  <si>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</si>
  <si>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</si>
  <si>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</si>
  <si>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</si>
  <si>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</si>
  <si>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</si>
  <si>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</si>
  <si>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</si>
  <si>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</si>
  <si>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</si>
  <si>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</si>
  <si>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</si>
  <si>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</si>
  <si>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</si>
  <si>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</si>
  <si>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</si>
  <si>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</si>
  <si>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</si>
  <si>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</si>
  <si>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</si>
  <si>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</si>
  <si>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</si>
  <si>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</si>
  <si>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</si>
  <si>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</si>
  <si>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</si>
  <si>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</si>
  <si>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</si>
  <si>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</si>
  <si>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</si>
  <si>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</si>
  <si>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</si>
  <si>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</si>
  <si>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</si>
  <si>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</si>
  <si>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</si>
  <si>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</si>
  <si>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</si>
  <si>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</si>
  <si>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</si>
  <si>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</si>
  <si>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</si>
  <si>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</si>
  <si>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</si>
  <si>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</si>
  <si>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</si>
  <si>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</si>
  <si>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</si>
  <si>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</si>
  <si>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</si>
  <si>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</si>
  <si>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</si>
  <si>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</si>
  <si>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</si>
  <si>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</si>
  <si>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</si>
  <si>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</si>
  <si>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</si>
  <si>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</si>
  <si>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</si>
  <si>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</si>
  <si>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</si>
  <si>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</si>
  <si>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</si>
  <si>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</si>
  <si>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</si>
  <si>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</si>
  <si>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</si>
  <si>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</si>
  <si>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</si>
  <si>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</si>
  <si>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</si>
  <si>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</si>
  <si>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</si>
  <si>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</si>
  <si>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</si>
  <si>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</si>
  <si>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</si>
  <si>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</si>
  <si>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</si>
  <si>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</si>
  <si>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</si>
  <si>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</si>
  <si>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</si>
  <si>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</si>
  <si>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</si>
  <si>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</si>
  <si>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</si>
  <si>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</si>
  <si>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</si>
  <si>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</si>
  <si>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</si>
  <si>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</si>
  <si>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</si>
  <si>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</si>
  <si>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</si>
  <si>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</si>
  <si>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</si>
  <si>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</si>
  <si>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</si>
  <si>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</si>
  <si>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</si>
  <si>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</si>
  <si>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</si>
  <si>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</si>
  <si>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</si>
  <si>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</si>
  <si>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</si>
  <si>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</si>
  <si>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</si>
  <si>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</si>
  <si>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</si>
  <si>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</si>
  <si>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</si>
  <si>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</si>
  <si>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</si>
  <si>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</si>
  <si>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</si>
  <si>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</si>
  <si>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</si>
  <si>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</si>
  <si>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</si>
  <si>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</si>
  <si>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</si>
  <si>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</si>
  <si>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</si>
  <si>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</si>
  <si>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</si>
  <si>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</si>
  <si>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</si>
  <si>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</si>
  <si>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</si>
  <si>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</si>
  <si>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</si>
  <si>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</si>
  <si>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</si>
  <si>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</si>
  <si>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</si>
  <si>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</si>
  <si>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</si>
  <si>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</si>
  <si>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</si>
  <si>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</si>
  <si>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</si>
  <si>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</si>
  <si>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</si>
  <si>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</si>
  <si>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</si>
  <si>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</si>
  <si>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</si>
  <si>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</si>
  <si>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</si>
  <si>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</si>
  <si>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</si>
  <si>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</si>
  <si>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</si>
  <si>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</si>
  <si>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</si>
  <si>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</si>
  <si>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</si>
  <si>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</si>
  <si>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</si>
  <si>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</si>
  <si>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</si>
  <si>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</si>
  <si>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</si>
  <si>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</si>
  <si>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</si>
  <si>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</si>
  <si>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</si>
  <si>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</si>
  <si>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</si>
  <si>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</si>
  <si>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</si>
  <si>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</si>
  <si>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</si>
  <si>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</si>
  <si>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</si>
  <si>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</si>
  <si>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</si>
  <si>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</si>
  <si>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</si>
  <si>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</si>
  <si>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</si>
  <si>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</si>
  <si>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</si>
  <si>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</si>
  <si>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</si>
  <si>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</si>
  <si>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</si>
  <si>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</si>
  <si>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</si>
  <si>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</si>
  <si>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</si>
  <si>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</si>
  <si>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</si>
  <si>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</si>
  <si>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</si>
  <si>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</si>
  <si>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</si>
  <si>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</si>
  <si>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</si>
  <si>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</si>
  <si>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</si>
  <si>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</si>
  <si>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</si>
  <si>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</si>
  <si>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</si>
  <si>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</si>
  <si>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</si>
  <si>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</si>
  <si>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</si>
  <si>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</si>
  <si>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</si>
  <si>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</si>
  <si>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</si>
  <si>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</si>
  <si>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</si>
  <si>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</si>
  <si>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</si>
  <si>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</si>
  <si>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</si>
  <si>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</si>
  <si>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</si>
  <si>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</si>
  <si>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</si>
  <si>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</si>
  <si>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</si>
  <si>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</si>
  <si>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</si>
  <si>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</si>
  <si>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</si>
  <si>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</si>
  <si>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</si>
  <si>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</si>
  <si>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</si>
  <si>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</si>
  <si>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</si>
  <si>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</si>
  <si>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</si>
  <si>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</si>
  <si>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</si>
  <si>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</si>
  <si>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</si>
  <si>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</si>
  <si>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</si>
  <si>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</si>
  <si>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</si>
  <si>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</si>
  <si>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</si>
  <si>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</si>
  <si>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</si>
  <si>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</si>
  <si>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</si>
  <si>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</si>
  <si>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</si>
  <si>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</si>
  <si>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</si>
  <si>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</si>
  <si>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</si>
  <si>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</si>
  <si>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</si>
  <si>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</si>
  <si>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</si>
  <si>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</si>
  <si>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</si>
  <si>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</si>
  <si>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</si>
  <si>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</si>
  <si>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</si>
  <si>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</si>
  <si>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</si>
  <si>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</si>
  <si>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</si>
  <si>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</si>
  <si>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</si>
  <si>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</si>
  <si>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</si>
  <si>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</si>
  <si>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</si>
  <si>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</si>
  <si>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</si>
  <si>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</si>
  <si>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</si>
  <si>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</si>
  <si>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</si>
  <si>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</si>
  <si>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</si>
  <si>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</si>
  <si>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</si>
  <si>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</si>
  <si>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</si>
  <si>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</si>
  <si>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</si>
  <si>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</si>
  <si>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</si>
  <si>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</si>
  <si>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</si>
  <si>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</si>
  <si>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</si>
  <si>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</si>
  <si>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</si>
  <si>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</si>
  <si>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</si>
  <si>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</si>
  <si>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</si>
  <si>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</si>
  <si>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</si>
  <si>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</si>
  <si>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</si>
  <si>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</si>
  <si>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</si>
  <si>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</si>
  <si>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</si>
  <si>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</si>
  <si>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</si>
  <si>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</si>
  <si>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</si>
  <si>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</si>
  <si>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</si>
  <si>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</si>
  <si>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</si>
  <si>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</si>
  <si>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</si>
  <si>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</si>
  <si>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</si>
  <si>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</si>
  <si>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</si>
  <si>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</si>
  <si>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</si>
  <si>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</si>
  <si>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</si>
  <si>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</si>
  <si>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</si>
  <si>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</si>
  <si>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</si>
  <si>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</si>
  <si>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</si>
  <si>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</si>
  <si>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</si>
  <si>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</si>
  <si>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</si>
  <si>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</si>
  <si>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</si>
  <si>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</si>
  <si>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</si>
  <si>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</si>
  <si>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</si>
  <si>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</si>
  <si>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</si>
  <si>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</si>
  <si>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</si>
  <si>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</si>
  <si>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</si>
  <si>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</si>
  <si>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</si>
  <si>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</si>
  <si>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</si>
  <si>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</si>
  <si>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</si>
  <si>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</si>
  <si>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</si>
  <si>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</si>
  <si>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</si>
  <si>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</si>
  <si>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</si>
  <si>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</si>
  <si>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</si>
  <si>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</si>
  <si>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</si>
  <si>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</si>
  <si>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</si>
  <si>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</si>
  <si>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</si>
  <si>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</si>
  <si>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</si>
  <si>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</si>
  <si>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</si>
  <si>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</si>
  <si>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</si>
  <si>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</si>
  <si>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</si>
  <si>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</si>
  <si>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</si>
  <si>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</si>
  <si>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</si>
  <si>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</si>
  <si>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</si>
  <si>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</si>
  <si>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</si>
  <si>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</si>
  <si>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</si>
  <si>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</si>
  <si>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</si>
  <si>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</si>
  <si>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</si>
  <si>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</si>
  <si>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</si>
  <si>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</si>
  <si>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</si>
  <si>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</si>
  <si>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</si>
  <si>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</si>
  <si>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</si>
  <si>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</si>
  <si>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</si>
  <si>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</si>
  <si>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</si>
  <si>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</si>
  <si>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</si>
  <si>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</si>
  <si>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</si>
  <si>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</si>
  <si>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</si>
  <si>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</si>
  <si>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</si>
  <si>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</si>
  <si>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</si>
  <si>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</si>
  <si>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</si>
  <si>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</si>
  <si>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</si>
  <si>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</si>
  <si>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</si>
  <si>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</si>
  <si>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</si>
  <si>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</si>
  <si>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</si>
  <si>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</si>
  <si>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</si>
  <si>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</si>
  <si>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</si>
  <si>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</si>
  <si>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</si>
  <si>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</si>
  <si>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</si>
  <si>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</si>
  <si>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</si>
  <si>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</si>
  <si>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</si>
  <si>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</si>
  <si>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</si>
  <si>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</si>
  <si>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</si>
  <si>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</si>
  <si>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</si>
  <si>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</si>
  <si>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</si>
  <si>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</si>
  <si>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</si>
  <si>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</si>
  <si>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</si>
  <si>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</si>
  <si>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</si>
  <si>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</si>
  <si>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</si>
  <si>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</si>
  <si>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</si>
  <si>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</si>
  <si>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</si>
  <si>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</si>
  <si>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</si>
  <si>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</si>
  <si>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</si>
  <si>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</si>
  <si>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</si>
  <si>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</si>
  <si>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</si>
  <si>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</si>
  <si>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</si>
  <si>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</si>
  <si>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</si>
  <si>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</si>
  <si>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</si>
  <si>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</si>
  <si>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</si>
  <si>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</si>
  <si>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</si>
  <si>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</si>
  <si>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</si>
  <si>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</si>
  <si>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</si>
  <si>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</si>
  <si>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</si>
  <si>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</si>
  <si>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</si>
  <si>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</si>
  <si>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</si>
  <si>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</si>
  <si>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</si>
  <si>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</si>
  <si>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</si>
  <si>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</si>
  <si>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</si>
  <si>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</si>
  <si>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</si>
  <si>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</si>
  <si>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</si>
  <si>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</si>
  <si>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</si>
  <si>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</si>
  <si>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</si>
  <si>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</si>
  <si>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</si>
  <si>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</si>
  <si>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</si>
  <si>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</si>
  <si>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</si>
  <si>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</si>
  <si>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</si>
  <si>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</si>
  <si>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</si>
  <si>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</si>
  <si>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</si>
  <si>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</si>
  <si>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</si>
  <si>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</si>
  <si>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</si>
  <si>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</si>
  <si>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</si>
  <si>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</si>
  <si>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</si>
  <si>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</si>
  <si>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</si>
  <si>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</si>
  <si>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</si>
  <si>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</si>
  <si>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</si>
  <si>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</si>
  <si>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</si>
  <si>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</si>
  <si>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</si>
  <si>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</si>
  <si>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</si>
  <si>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</si>
  <si>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</si>
  <si>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</si>
  <si>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</si>
  <si>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</si>
  <si>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</si>
  <si>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</si>
  <si>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</si>
  <si>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</si>
  <si>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</si>
  <si>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</si>
  <si>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</si>
  <si>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</si>
  <si>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</si>
  <si>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</si>
  <si>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</si>
  <si>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</si>
  <si>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</si>
  <si>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</si>
  <si>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</si>
  <si>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</si>
  <si>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</si>
  <si>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</si>
  <si>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</si>
  <si>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</si>
  <si>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</si>
  <si>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</si>
  <si>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</si>
  <si>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</si>
  <si>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</si>
  <si>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</si>
  <si>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</si>
  <si>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</si>
  <si>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</si>
  <si>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</si>
  <si>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</si>
  <si>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</si>
  <si>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</si>
  <si>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</si>
  <si>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</si>
  <si>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</si>
  <si>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</si>
  <si>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</si>
  <si>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</si>
  <si>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</si>
  <si>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</si>
  <si>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</si>
  <si>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</si>
  <si>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</si>
  <si>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</si>
  <si>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</si>
  <si>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</si>
  <si>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</si>
  <si>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</si>
  <si>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</si>
  <si>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</si>
  <si>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</si>
  <si>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</si>
  <si>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</si>
  <si>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</si>
  <si>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</si>
  <si>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</si>
  <si>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</si>
  <si>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</si>
  <si>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</si>
  <si>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</si>
  <si>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</si>
  <si>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</si>
  <si>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</si>
  <si>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</si>
  <si>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</si>
  <si>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</si>
  <si>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</si>
  <si>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</si>
  <si>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</si>
  <si>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</si>
  <si>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</si>
  <si>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</si>
  <si>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</si>
  <si>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</si>
  <si>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</si>
  <si>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</si>
  <si>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</si>
  <si>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</si>
  <si>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</si>
  <si>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</si>
  <si>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</si>
  <si>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</si>
  <si>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</si>
  <si>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</si>
  <si>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</si>
  <si>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</si>
  <si>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</si>
  <si>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</si>
  <si>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</si>
  <si>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</si>
  <si>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</si>
  <si>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</si>
  <si>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</si>
  <si>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</si>
  <si>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</si>
  <si>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</si>
  <si>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</si>
  <si>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</si>
  <si>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</si>
  <si>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</si>
  <si>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</si>
  <si>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</si>
  <si>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</si>
  <si>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</si>
  <si>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</si>
  <si>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</si>
  <si>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</si>
  <si>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</si>
  <si>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</si>
  <si>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</si>
  <si>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</si>
  <si>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</si>
  <si>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</si>
  <si>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</si>
  <si>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</si>
  <si>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</si>
  <si>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</si>
  <si>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</si>
  <si>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</si>
  <si>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</si>
  <si>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</si>
  <si>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</si>
  <si>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</si>
  <si>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</si>
  <si>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</si>
  <si>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</si>
  <si>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</si>
  <si>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</si>
  <si>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</si>
  <si>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</si>
  <si>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</si>
  <si>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</si>
  <si>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</si>
  <si>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</si>
  <si>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</si>
  <si>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</si>
  <si>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</si>
  <si>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</si>
  <si>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</si>
  <si>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</si>
  <si>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</si>
  <si>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</si>
  <si>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</si>
  <si>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</si>
  <si>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</si>
  <si>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</si>
  <si>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</si>
  <si>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</si>
  <si>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</si>
  <si>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</si>
  <si>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</si>
  <si>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</si>
  <si>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</si>
  <si>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</si>
  <si>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</si>
  <si>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</si>
  <si>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</si>
  <si>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</si>
  <si>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</si>
  <si>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</si>
  <si>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</si>
  <si>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</si>
  <si>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</si>
  <si>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</si>
  <si>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</si>
  <si>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</si>
  <si>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</si>
  <si>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</si>
  <si>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</si>
  <si>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</si>
  <si>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</si>
  <si>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</si>
  <si>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</si>
  <si>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</si>
  <si>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</si>
  <si>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</si>
  <si>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</si>
  <si>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</si>
  <si>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</si>
  <si>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</si>
  <si>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</si>
  <si>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</si>
  <si>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</si>
  <si>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</si>
  <si>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</si>
  <si>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</si>
  <si>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</si>
  <si>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</si>
  <si>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</si>
  <si>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</si>
  <si>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</si>
  <si>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</si>
  <si>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</si>
  <si>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</si>
  <si>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</si>
  <si>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</si>
  <si>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</si>
  <si>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</si>
  <si>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</si>
  <si>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</si>
  <si>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</si>
  <si>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</si>
  <si>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</si>
  <si>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</si>
  <si>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</si>
  <si>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</si>
  <si>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</si>
  <si>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</si>
  <si>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</si>
  <si>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</si>
  <si>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</si>
  <si>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</si>
  <si>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</si>
  <si>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</si>
  <si>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</si>
  <si>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</si>
  <si>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</si>
  <si>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</si>
  <si>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</si>
  <si>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</si>
  <si>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</si>
  <si>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</si>
  <si>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</si>
  <si>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</si>
  <si>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</si>
  <si>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</si>
  <si>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</si>
  <si>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</si>
  <si>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</si>
  <si>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</si>
  <si>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</si>
  <si>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</si>
  <si>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</si>
  <si>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</si>
  <si>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</si>
  <si>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</si>
  <si>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</si>
  <si>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</si>
  <si>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</si>
  <si>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</si>
  <si>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</si>
  <si>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</si>
  <si>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</si>
  <si>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</si>
  <si>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</si>
  <si>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</si>
  <si>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</si>
  <si>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</si>
  <si>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</si>
  <si>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</si>
  <si>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</si>
  <si>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</si>
  <si>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</si>
  <si>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</si>
  <si>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</si>
  <si>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</si>
  <si>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</si>
  <si>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</si>
  <si>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</si>
  <si>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</si>
  <si>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</si>
  <si>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</si>
  <si>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</si>
  <si>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</si>
  <si>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</si>
  <si>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</si>
  <si>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</si>
  <si>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</si>
  <si>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</si>
  <si>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</si>
  <si>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</si>
  <si>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</si>
  <si>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</si>
  <si>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</si>
  <si>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</si>
  <si>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</si>
  <si>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</si>
  <si>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</si>
  <si>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</si>
  <si>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</si>
  <si>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</si>
  <si>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</si>
  <si>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</si>
  <si>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</si>
  <si>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</si>
  <si>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</si>
  <si>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</si>
  <si>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</si>
  <si>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</si>
  <si>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</si>
  <si>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</si>
  <si>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</si>
  <si>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</si>
  <si>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</si>
  <si>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</si>
  <si>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</si>
  <si>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</si>
  <si>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</si>
  <si>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</si>
  <si>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</si>
  <si>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</si>
  <si>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</si>
  <si>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</si>
  <si>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</si>
  <si>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</si>
  <si>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</si>
  <si>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</si>
  <si>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</si>
  <si>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</si>
  <si>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</si>
  <si>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</si>
  <si>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</si>
  <si>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</si>
  <si>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</si>
  <si>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</si>
  <si>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</si>
  <si>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</si>
  <si>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</si>
  <si>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</si>
  <si>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</si>
  <si>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</si>
  <si>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</si>
  <si>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</si>
  <si>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</si>
  <si>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</si>
  <si>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</si>
  <si>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</si>
  <si>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</si>
  <si>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</si>
  <si>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</si>
  <si>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</si>
  <si>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</si>
  <si>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</si>
  <si>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</si>
  <si>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</si>
  <si>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</si>
  <si>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</si>
  <si>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</si>
  <si>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</si>
  <si>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</si>
  <si>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</si>
  <si>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</si>
  <si>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</si>
  <si>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</si>
  <si>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</si>
  <si>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</si>
  <si>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</si>
  <si>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</si>
  <si>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</si>
  <si>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</si>
  <si>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</si>
  <si>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</si>
  <si>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</si>
  <si>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</si>
  <si>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</si>
  <si>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</si>
  <si>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</si>
  <si>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</si>
  <si>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</si>
  <si>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</si>
  <si>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</si>
  <si>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</si>
  <si>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</si>
  <si>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</si>
  <si>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</si>
  <si>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</si>
  <si>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</si>
  <si>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</si>
  <si>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</si>
  <si>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</si>
  <si>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</si>
  <si>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</si>
  <si>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</si>
  <si>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</si>
  <si>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</si>
  <si>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</si>
  <si>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</si>
  <si>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</si>
  <si>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</si>
  <si>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</si>
  <si>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</si>
  <si>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</si>
  <si>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</si>
  <si>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</si>
  <si>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</si>
  <si>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</si>
  <si>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</si>
  <si>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</si>
  <si>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</si>
  <si>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</si>
  <si>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</si>
  <si>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</si>
  <si>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</si>
  <si>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</si>
  <si>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</si>
  <si>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</si>
  <si>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</si>
  <si>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</si>
  <si>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</si>
  <si>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</si>
  <si>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</si>
  <si>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</si>
  <si>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</si>
  <si>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</si>
  <si>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</si>
  <si>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</si>
  <si>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</si>
  <si>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</si>
  <si>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</si>
  <si>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</si>
  <si>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</si>
  <si>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</si>
  <si>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</si>
  <si>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</si>
  <si>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</si>
  <si>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</si>
  <si>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</si>
  <si>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</si>
  <si>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</si>
  <si>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</si>
  <si>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</si>
  <si>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</si>
  <si>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</si>
  <si>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</si>
  <si>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</si>
  <si>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</si>
  <si>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</si>
  <si>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</si>
  <si>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</si>
  <si>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</si>
  <si>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</si>
  <si>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</si>
  <si>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</si>
  <si>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</si>
  <si>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</si>
  <si>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</si>
  <si>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</si>
  <si>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</si>
  <si>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</si>
  <si>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</si>
  <si>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</si>
  <si>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</si>
  <si>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</si>
  <si>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</si>
  <si>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</si>
  <si>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</si>
  <si>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</si>
  <si>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</si>
  <si>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</si>
  <si>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</si>
  <si>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</si>
  <si>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</si>
  <si>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</si>
  <si>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</si>
  <si>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</si>
  <si>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</si>
  <si>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</si>
  <si>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</si>
  <si>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</si>
  <si>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</si>
  <si>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</si>
  <si>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</si>
  <si>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</si>
  <si>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</si>
  <si>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</si>
  <si>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</si>
  <si>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</si>
  <si>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</si>
  <si>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</si>
  <si>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</si>
  <si>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</si>
  <si>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</si>
  <si>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</si>
  <si>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</si>
  <si>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</si>
  <si>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</si>
  <si>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</si>
  <si>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</si>
  <si>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</si>
  <si>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</si>
  <si>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</si>
  <si>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</si>
  <si>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</si>
  <si>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</si>
  <si>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</si>
  <si>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</si>
  <si>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</si>
  <si>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</si>
  <si>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</si>
  <si>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</si>
  <si>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</si>
  <si>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</si>
  <si>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</si>
  <si>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</si>
  <si>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</si>
  <si>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</si>
  <si>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</si>
  <si>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</si>
  <si>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</si>
  <si>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</si>
  <si>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</si>
  <si>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</si>
  <si>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</si>
  <si>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</si>
  <si>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</si>
  <si>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</si>
  <si>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</si>
  <si>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</si>
  <si>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</si>
  <si>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</si>
  <si>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</si>
  <si>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</si>
  <si>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</si>
  <si>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</si>
  <si>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</si>
  <si>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</si>
  <si>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</si>
  <si>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</si>
  <si>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</si>
  <si>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</si>
  <si>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</si>
  <si>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</si>
  <si>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</si>
  <si>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</si>
  <si>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</si>
  <si>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</si>
  <si>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</si>
  <si>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</si>
  <si>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</si>
  <si>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</si>
  <si>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</si>
  <si>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</si>
  <si>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</si>
  <si>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</si>
  <si>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</si>
  <si>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</si>
  <si>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</si>
  <si>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</si>
  <si>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</si>
  <si>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</si>
  <si>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</si>
  <si>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</si>
  <si>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</si>
  <si>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</si>
  <si>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</si>
  <si>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</si>
  <si>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</si>
  <si>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</si>
  <si>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</si>
  <si>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</si>
  <si>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</si>
  <si>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</si>
  <si>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</si>
  <si>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</si>
  <si>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</si>
  <si>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</si>
  <si>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</si>
  <si>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</si>
  <si>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</si>
  <si>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</si>
  <si>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</si>
  <si>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</si>
  <si>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</si>
  <si>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</si>
  <si>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</si>
  <si>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</si>
  <si>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</si>
  <si>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</si>
  <si>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</si>
  <si>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</si>
  <si>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</si>
  <si>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</si>
  <si>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</si>
  <si>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</si>
  <si>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</si>
  <si>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</si>
  <si>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</si>
  <si>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</si>
  <si>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</si>
  <si>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</si>
  <si>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</si>
  <si>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</si>
  <si>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</si>
  <si>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</si>
  <si>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</si>
  <si>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</si>
  <si>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</si>
  <si>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</si>
  <si>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</si>
  <si>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</si>
  <si>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</si>
  <si>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</si>
  <si>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</si>
  <si>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</si>
  <si>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</si>
  <si>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</si>
  <si>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</si>
  <si>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</si>
  <si>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</si>
  <si>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</si>
  <si>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</si>
  <si>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</si>
  <si>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</si>
  <si>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</si>
  <si>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</si>
  <si>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</si>
  <si>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</si>
  <si>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</si>
  <si>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</si>
  <si>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</si>
  <si>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</si>
  <si>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</si>
  <si>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</si>
  <si>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</si>
  <si>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</si>
  <si>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</si>
  <si>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</si>
  <si>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</si>
  <si>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</si>
  <si>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</si>
  <si>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</si>
  <si>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</si>
  <si>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</si>
  <si>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</si>
  <si>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</si>
  <si>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</si>
  <si>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</si>
  <si>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</si>
  <si>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</si>
  <si>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</si>
  <si>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</si>
  <si>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</si>
  <si>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</si>
  <si>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</si>
  <si>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</si>
  <si>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</si>
  <si>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</si>
  <si>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</si>
  <si>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</si>
  <si>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</si>
  <si>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</si>
  <si>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</si>
  <si>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</si>
  <si>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</si>
  <si>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</si>
  <si>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</si>
  <si>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</si>
  <si>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</si>
  <si>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</si>
  <si>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</si>
  <si>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</si>
  <si>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</si>
  <si>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</si>
  <si>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</si>
  <si>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</si>
  <si>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</si>
  <si>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</si>
  <si>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</si>
  <si>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</si>
  <si>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</si>
  <si>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</si>
  <si>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</si>
  <si>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</si>
  <si>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</si>
  <si>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</si>
  <si>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</si>
  <si>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</si>
  <si>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</si>
  <si>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</si>
  <si>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</si>
  <si>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</si>
  <si>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</si>
  <si>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</si>
  <si>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</si>
  <si>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</si>
  <si>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</si>
  <si>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</si>
  <si>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</si>
  <si>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</si>
  <si>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</si>
  <si>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</si>
  <si>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</si>
  <si>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</si>
  <si>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</si>
  <si>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</si>
  <si>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</si>
  <si>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</si>
  <si>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</si>
  <si>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</si>
  <si>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</si>
  <si>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</si>
  <si>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</si>
  <si>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</si>
  <si>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</si>
  <si>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</si>
  <si>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</si>
  <si>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</si>
  <si>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</si>
  <si>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</si>
  <si>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</si>
  <si>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</si>
  <si>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</si>
  <si>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</si>
  <si>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</si>
  <si>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</si>
  <si>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</si>
  <si>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</si>
  <si>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</si>
  <si>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</si>
  <si>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</si>
  <si>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</si>
  <si>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</si>
  <si>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</si>
  <si>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</si>
  <si>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</si>
  <si>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</si>
  <si>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</si>
  <si>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</si>
  <si>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</si>
  <si>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</si>
  <si>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</si>
  <si>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</si>
  <si>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</si>
  <si>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</si>
  <si>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</si>
  <si>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</si>
  <si>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</si>
  <si>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</si>
  <si>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</si>
  <si>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</si>
  <si>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</si>
  <si>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</si>
  <si>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</si>
  <si>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</si>
  <si>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</si>
  <si>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</si>
  <si>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</si>
  <si>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</si>
  <si>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</si>
  <si>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</si>
  <si>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</si>
  <si>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</si>
  <si>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</si>
  <si>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</si>
  <si>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</si>
  <si>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</si>
  <si>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</si>
  <si>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</si>
  <si>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</si>
  <si>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</si>
  <si>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</si>
  <si>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</si>
  <si>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</si>
  <si>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</si>
  <si>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</si>
  <si>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</si>
  <si>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</si>
  <si>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</si>
  <si>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</si>
  <si>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</si>
  <si>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</si>
  <si>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</si>
  <si>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</si>
  <si>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</si>
  <si>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</si>
  <si>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</si>
  <si>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</si>
  <si>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</si>
  <si>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</si>
  <si>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</si>
  <si>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</si>
  <si>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</si>
  <si>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</si>
  <si>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</si>
  <si>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</si>
  <si>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</si>
  <si>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</si>
  <si>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</si>
  <si>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</si>
  <si>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</si>
  <si>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</si>
  <si>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</si>
  <si>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</si>
  <si>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</si>
  <si>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</si>
  <si>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</si>
  <si>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</si>
  <si>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</si>
  <si>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</si>
  <si>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</si>
  <si>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</si>
  <si>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</si>
  <si>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</si>
  <si>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</si>
  <si>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</si>
  <si>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</si>
  <si>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</si>
  <si>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</si>
  <si>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</si>
  <si>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</si>
  <si>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</si>
  <si>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</si>
  <si>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</si>
  <si>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</si>
  <si>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</si>
  <si>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</si>
  <si>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</si>
  <si>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</si>
  <si>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</si>
  <si>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</si>
  <si>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</si>
  <si>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</si>
  <si>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</si>
  <si>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</si>
  <si>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</si>
  <si>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</si>
  <si>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</si>
  <si>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</si>
  <si>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</si>
  <si>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</si>
  <si>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</si>
  <si>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</si>
  <si>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</si>
  <si>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</si>
  <si>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</si>
  <si>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</si>
  <si>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</si>
  <si>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</si>
  <si>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</si>
  <si>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</si>
  <si>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</si>
  <si>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</si>
  <si>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</si>
  <si>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</si>
  <si>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</si>
  <si>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</si>
  <si>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</si>
  <si>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</si>
  <si>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</si>
  <si>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</si>
  <si>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</si>
  <si>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</si>
  <si>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</si>
  <si>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</si>
  <si>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</si>
  <si>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</si>
  <si>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</si>
  <si>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</si>
  <si>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</si>
  <si>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</si>
  <si>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</si>
  <si>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</si>
  <si>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</si>
  <si>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</si>
  <si>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</si>
  <si>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</si>
  <si>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</si>
  <si>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</si>
  <si>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</si>
  <si>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</si>
  <si>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</si>
  <si>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</si>
  <si>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</si>
  <si>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</si>
  <si>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</si>
  <si>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</si>
  <si>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</si>
  <si>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</si>
  <si>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</si>
  <si>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</si>
  <si>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</si>
  <si>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</si>
  <si>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</si>
  <si>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</si>
  <si>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</si>
  <si>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</si>
  <si>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</si>
  <si>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</si>
  <si>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</si>
  <si>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</si>
  <si>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</si>
  <si>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</si>
  <si>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</si>
  <si>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</si>
  <si>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</si>
  <si>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</si>
  <si>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</si>
  <si>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</si>
  <si>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</si>
  <si>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</si>
  <si>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</si>
  <si>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</si>
  <si>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</si>
  <si>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</si>
  <si>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</si>
  <si>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</si>
  <si>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</si>
  <si>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</si>
  <si>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</si>
  <si>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</si>
  <si>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</si>
  <si>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</si>
  <si>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</si>
  <si>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</si>
  <si>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</si>
  <si>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</si>
  <si>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</si>
  <si>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</si>
  <si>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</si>
  <si>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</si>
  <si>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</si>
  <si>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</si>
  <si>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</si>
  <si>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</si>
  <si>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</si>
  <si>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</si>
  <si>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</si>
  <si>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</si>
  <si>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</si>
  <si>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</si>
  <si>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</si>
  <si>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</si>
  <si>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</si>
  <si>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</si>
  <si>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</si>
  <si>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</si>
  <si>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</si>
  <si>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</si>
  <si>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</si>
  <si>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</si>
  <si>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</si>
  <si>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</si>
  <si>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</si>
  <si>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</si>
  <si>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</si>
  <si>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</si>
  <si>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</si>
  <si>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</si>
  <si>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</si>
  <si>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</si>
  <si>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</si>
  <si>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</si>
  <si>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</si>
  <si>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</si>
  <si>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</si>
  <si>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</si>
  <si>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</si>
  <si>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</si>
  <si>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</si>
  <si>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</si>
  <si>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</si>
  <si>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</si>
  <si>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</si>
  <si>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</si>
  <si>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</si>
  <si>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</si>
  <si>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</si>
  <si>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</si>
  <si>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</si>
  <si>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</si>
  <si>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</si>
  <si>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</si>
  <si>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</si>
  <si>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</si>
  <si>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</si>
  <si>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</si>
  <si>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</si>
  <si>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</si>
  <si>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</si>
  <si>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</si>
  <si>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</si>
  <si>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</si>
  <si>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</si>
  <si>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</si>
  <si>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</si>
  <si>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</si>
  <si>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</si>
  <si>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</si>
  <si>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</si>
  <si>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</si>
  <si>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</si>
  <si>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</si>
  <si>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</si>
  <si>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</si>
  <si>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</si>
  <si>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</si>
  <si>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</si>
  <si>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</si>
  <si>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</si>
  <si>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</si>
  <si>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</si>
  <si>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</si>
  <si>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</si>
  <si>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</si>
  <si>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</si>
  <si>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</si>
  <si>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</si>
  <si>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</si>
  <si>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</si>
  <si>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</si>
  <si>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</si>
  <si>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</si>
  <si>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</si>
  <si>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</si>
  <si>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</si>
  <si>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</si>
  <si>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</si>
  <si>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</si>
  <si>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</si>
  <si>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</si>
  <si>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</si>
  <si>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</si>
  <si>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</si>
  <si>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</si>
  <si>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</si>
  <si>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</si>
  <si>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</si>
  <si>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</si>
  <si>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</si>
  <si>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</si>
  <si>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</si>
  <si>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</si>
  <si>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</si>
  <si>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</si>
  <si>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</si>
  <si>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</si>
  <si>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</si>
  <si>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</si>
  <si>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</si>
  <si>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</si>
  <si>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</si>
  <si>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</si>
  <si>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</si>
  <si>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</si>
  <si>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</si>
  <si>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</si>
  <si>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</si>
  <si>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</si>
  <si>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</si>
  <si>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</si>
  <si>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</si>
  <si>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</si>
  <si>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</si>
  <si>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</si>
  <si>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</si>
  <si>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</si>
  <si>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</si>
  <si>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</si>
  <si>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</si>
  <si>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</si>
  <si>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</si>
  <si>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</si>
  <si>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</si>
  <si>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</si>
  <si>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</si>
  <si>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</si>
  <si>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</si>
  <si>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</si>
  <si>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</si>
  <si>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</si>
  <si>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</si>
  <si>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</si>
  <si>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</si>
  <si>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</si>
  <si>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</si>
  <si>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</si>
  <si>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</si>
  <si>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</si>
  <si>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</si>
  <si>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</si>
  <si>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</si>
  <si>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</si>
  <si>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</si>
  <si>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</si>
  <si>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</si>
  <si>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</si>
  <si>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</si>
  <si>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</si>
  <si>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</si>
  <si>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</si>
  <si>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</si>
  <si>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</si>
  <si>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</si>
  <si>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</si>
  <si>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</si>
  <si>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</si>
  <si>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</si>
  <si>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</si>
  <si>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</si>
  <si>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</si>
  <si>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</si>
  <si>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</si>
  <si>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</si>
  <si>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</si>
  <si>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</si>
  <si>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</si>
  <si>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</si>
  <si>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</si>
  <si>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</si>
  <si>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</si>
  <si>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</si>
  <si>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</si>
  <si>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</si>
  <si>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</si>
  <si>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</si>
  <si>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</si>
  <si>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</si>
  <si>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</si>
  <si>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</si>
  <si>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</si>
  <si>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</si>
  <si>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</si>
  <si>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</si>
  <si>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</si>
  <si>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</si>
  <si>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</si>
  <si>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</si>
  <si>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</si>
  <si>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</si>
  <si>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</si>
  <si>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</si>
  <si>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</si>
  <si>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</si>
  <si>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</si>
  <si>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</si>
  <si>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</si>
  <si>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</si>
  <si>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</si>
  <si>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</si>
  <si>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</si>
  <si>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</si>
  <si>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</si>
  <si>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</si>
  <si>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</si>
  <si>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</si>
  <si>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</si>
  <si>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</si>
  <si>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</si>
  <si>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</si>
  <si>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</si>
  <si>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</si>
  <si>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</si>
  <si>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</si>
  <si>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</si>
  <si>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</si>
  <si>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</si>
  <si>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</si>
  <si>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</si>
  <si>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</si>
  <si>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</si>
  <si>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</si>
  <si>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</si>
  <si>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</si>
  <si>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</si>
  <si>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</si>
  <si>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</si>
  <si>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</si>
  <si>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</si>
  <si>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</si>
  <si>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</si>
  <si>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</si>
  <si>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</si>
  <si>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</si>
  <si>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</si>
  <si>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</si>
  <si>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</si>
  <si>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</si>
  <si>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</si>
  <si>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</si>
  <si>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</si>
  <si>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</si>
  <si>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</si>
  <si>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</si>
  <si>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</si>
  <si>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</si>
  <si>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</si>
  <si>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</si>
  <si>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</si>
  <si>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</si>
  <si>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</si>
  <si>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</si>
  <si>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</si>
  <si>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</si>
  <si>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</si>
  <si>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</si>
  <si>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</si>
  <si>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</si>
  <si>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</si>
  <si>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</si>
  <si>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</si>
  <si>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</si>
  <si>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</si>
  <si>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</si>
  <si>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</si>
  <si>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</si>
  <si>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</si>
  <si>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</si>
  <si>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</si>
  <si>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</si>
  <si>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</si>
  <si>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</si>
  <si>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</si>
  <si>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</si>
  <si>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</si>
  <si>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</si>
  <si>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</si>
  <si>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</si>
  <si>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</si>
  <si>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</si>
  <si>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</si>
  <si>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</si>
  <si>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</si>
  <si>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</si>
  <si>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</si>
  <si>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</si>
  <si>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</si>
  <si>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</si>
  <si>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</si>
  <si>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</si>
  <si>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</si>
  <si>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</si>
  <si>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</si>
  <si>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</si>
  <si>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</si>
  <si>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</si>
  <si>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</si>
  <si>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</si>
  <si>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</si>
  <si>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</si>
  <si>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</si>
  <si>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</si>
  <si>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</si>
  <si>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</si>
  <si>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</si>
  <si>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</si>
  <si>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</si>
  <si>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</si>
  <si>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</si>
  <si>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</si>
  <si>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</si>
  <si>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</si>
  <si>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</si>
  <si>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</si>
  <si>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</si>
  <si>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</si>
  <si>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</si>
  <si>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</si>
  <si>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</si>
  <si>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</si>
  <si>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</si>
  <si>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</si>
  <si>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</si>
  <si>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</si>
  <si>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</si>
  <si>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</si>
  <si>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</si>
  <si>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</si>
  <si>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</si>
  <si>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</si>
  <si>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</si>
  <si>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</si>
  <si>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</si>
  <si>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</si>
  <si>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</si>
  <si>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</si>
  <si>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</si>
  <si>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</si>
  <si>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</si>
  <si>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</si>
  <si>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</si>
  <si>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</si>
  <si>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</si>
  <si>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</si>
  <si>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</si>
  <si>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</si>
  <si>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</si>
  <si>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</si>
  <si>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</si>
  <si>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</si>
  <si>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</si>
  <si>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</si>
  <si>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</si>
  <si>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</si>
  <si>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</si>
  <si>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</si>
  <si>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</si>
  <si>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</si>
  <si>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</si>
  <si>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</si>
  <si>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</si>
  <si>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</si>
  <si>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</si>
  <si>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</si>
  <si>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</si>
  <si>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</si>
  <si>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</si>
  <si>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</si>
  <si>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</si>
  <si>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</si>
  <si>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</si>
  <si>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</si>
  <si>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</si>
  <si>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</si>
  <si>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</si>
  <si>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</si>
  <si>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</si>
  <si>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</si>
  <si>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</si>
  <si>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</si>
  <si>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</si>
  <si>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</si>
  <si>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</si>
  <si>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</si>
  <si>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</si>
  <si>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</si>
  <si>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</si>
  <si>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</si>
  <si>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</si>
  <si>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</si>
  <si>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</si>
  <si>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</si>
  <si>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</si>
  <si>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</si>
  <si>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</si>
  <si>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</si>
  <si>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</si>
  <si>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</si>
  <si>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</si>
  <si>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</si>
  <si>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</si>
  <si>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</si>
  <si>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</si>
  <si>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</si>
  <si>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</si>
  <si>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</si>
  <si>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</si>
  <si>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</si>
  <si>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</si>
  <si>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</si>
  <si>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</si>
  <si>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</si>
  <si>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</si>
  <si>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</si>
  <si>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</si>
  <si>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</si>
  <si>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</si>
  <si>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</si>
  <si>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</si>
  <si>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</si>
  <si>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</si>
  <si>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</si>
  <si>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</si>
  <si>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</si>
  <si>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</si>
  <si>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</si>
  <si>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</si>
  <si>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</si>
  <si>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</si>
  <si>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</si>
  <si>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</si>
  <si>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</si>
  <si>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</si>
  <si>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</si>
  <si>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</si>
  <si>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</si>
  <si>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</si>
  <si>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</si>
  <si>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</si>
  <si>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</si>
  <si>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</si>
  <si>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</si>
  <si>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</si>
  <si>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</si>
  <si>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</si>
  <si>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</si>
  <si>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</si>
  <si>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</si>
  <si>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</si>
  <si>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</si>
  <si>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</si>
  <si>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</si>
  <si>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</si>
  <si>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</si>
  <si>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</si>
  <si>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</si>
  <si>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</si>
  <si>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</si>
  <si>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</si>
  <si>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</si>
  <si>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</si>
  <si>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</si>
  <si>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</si>
  <si>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</si>
  <si>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</si>
  <si>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</si>
  <si>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</si>
  <si>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</si>
  <si>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</si>
  <si>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</si>
  <si>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</si>
  <si>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</si>
  <si>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</si>
  <si>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</si>
  <si>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</si>
  <si>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</si>
  <si>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</si>
  <si>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</si>
  <si>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</si>
  <si>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</si>
  <si>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</si>
  <si>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</si>
  <si>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</si>
  <si>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</si>
  <si>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</si>
  <si>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</si>
  <si>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</si>
  <si>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</si>
  <si>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</si>
  <si>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</si>
  <si>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</si>
  <si>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</si>
  <si>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</si>
  <si>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</si>
  <si>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</si>
  <si>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</si>
  <si>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</si>
  <si>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</si>
  <si>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</si>
  <si>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</si>
  <si>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</si>
  <si>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</si>
  <si>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</si>
  <si>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</si>
  <si>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</si>
  <si>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</si>
  <si>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</si>
  <si>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</si>
  <si>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</si>
  <si>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</si>
  <si>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</si>
  <si>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</si>
  <si>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</si>
  <si>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</si>
  <si>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</si>
  <si>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</si>
  <si>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</si>
  <si>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</si>
  <si>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</si>
  <si>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</si>
  <si>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</si>
  <si>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</si>
  <si>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</si>
  <si>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</si>
  <si>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</si>
  <si>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</si>
  <si>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</si>
  <si>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</si>
  <si>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</si>
  <si>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</si>
  <si>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</si>
  <si>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</si>
  <si>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</si>
  <si>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</si>
  <si>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</si>
  <si>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</si>
  <si>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</si>
  <si>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</si>
  <si>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</si>
  <si>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</si>
  <si>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</si>
  <si>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</si>
  <si>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</si>
  <si>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</si>
  <si>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</si>
  <si>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</si>
  <si>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</si>
  <si>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</si>
  <si>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</si>
  <si>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</si>
  <si>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</si>
  <si>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</si>
  <si>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</si>
  <si>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</si>
  <si>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</si>
  <si>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</si>
  <si>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</si>
  <si>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</si>
  <si>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</si>
  <si>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</si>
  <si>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</si>
  <si>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</si>
  <si>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</si>
  <si>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</si>
  <si>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</si>
  <si>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</si>
  <si>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</si>
  <si>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</si>
  <si>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</si>
  <si>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</si>
  <si>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</si>
  <si>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</si>
  <si>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</si>
  <si>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</si>
  <si>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</si>
  <si>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</si>
  <si>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</si>
  <si>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</si>
  <si>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</si>
  <si>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</si>
  <si>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</si>
  <si>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</si>
  <si>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</si>
  <si>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</si>
  <si>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</si>
  <si>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</si>
  <si>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</si>
  <si>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</si>
  <si>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</si>
  <si>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</si>
  <si>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</si>
  <si>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</si>
  <si>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</si>
  <si>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</si>
  <si>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</si>
  <si>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</si>
  <si>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</si>
  <si>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</si>
  <si>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</si>
  <si>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</si>
  <si>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</si>
  <si>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</si>
  <si>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</si>
  <si>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</si>
  <si>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</si>
  <si>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</si>
  <si>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</si>
  <si>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</si>
  <si>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</si>
  <si>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</si>
  <si>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</si>
  <si>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</si>
  <si>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</si>
  <si>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</si>
  <si>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</si>
  <si>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</si>
  <si>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</si>
  <si>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</si>
  <si>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</si>
  <si>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</si>
  <si>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</si>
  <si>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</si>
  <si>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</si>
  <si>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</si>
  <si>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</si>
  <si>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</si>
  <si>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</si>
  <si>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</si>
  <si>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</si>
  <si>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</si>
  <si>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</si>
  <si>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</si>
  <si>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</si>
  <si>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</si>
  <si>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</si>
  <si>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</si>
  <si>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</si>
  <si>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</si>
  <si>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</si>
  <si>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</si>
  <si>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</si>
  <si>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</si>
  <si>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</si>
  <si>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</si>
  <si>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</si>
  <si>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</si>
  <si>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</si>
  <si>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</si>
  <si>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</si>
  <si>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</si>
  <si>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</si>
  <si>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</si>
  <si>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</si>
  <si>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</si>
  <si>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</si>
  <si>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</si>
  <si>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</si>
  <si>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</si>
  <si>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</si>
  <si>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</si>
  <si>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</si>
  <si>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</si>
  <si>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</si>
  <si>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</si>
  <si>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</si>
  <si>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</si>
  <si>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</si>
  <si>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</si>
  <si>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</si>
  <si>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</si>
  <si>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</si>
  <si>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</si>
  <si>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</si>
  <si>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</si>
  <si>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</si>
  <si>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</si>
  <si>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</si>
  <si>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</si>
  <si>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</si>
  <si>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</si>
  <si>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</si>
  <si>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</si>
  <si>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</si>
  <si>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</si>
  <si>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</si>
  <si>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</si>
  <si>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</si>
  <si>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</si>
  <si>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</si>
  <si>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</si>
  <si>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</si>
  <si>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</si>
  <si>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</si>
  <si>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</si>
  <si>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</si>
  <si>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</si>
  <si>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</si>
  <si>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</si>
  <si>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</si>
  <si>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</si>
  <si>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</si>
  <si>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</si>
  <si>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</si>
  <si>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</si>
  <si>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</si>
  <si>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</si>
  <si>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</si>
  <si>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</si>
  <si>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</si>
  <si>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</si>
  <si>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</si>
  <si>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</si>
  <si>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</si>
  <si>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</si>
  <si>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</si>
  <si>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</si>
  <si>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</si>
  <si>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</si>
  <si>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</si>
  <si>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</si>
  <si>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</si>
  <si>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</si>
  <si>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</si>
  <si>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</si>
  <si>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</si>
  <si>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</si>
  <si>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</si>
  <si>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</si>
  <si>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</si>
  <si>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</si>
  <si>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</si>
  <si>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</si>
  <si>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</si>
  <si>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</si>
  <si>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</si>
  <si>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</si>
  <si>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</si>
  <si>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</si>
  <si>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</si>
  <si>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</si>
  <si>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</si>
  <si>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</si>
  <si>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</si>
  <si>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</si>
  <si>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</si>
  <si>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</si>
  <si>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</si>
  <si>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</si>
  <si>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</si>
  <si>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</si>
  <si>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</si>
  <si>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</si>
  <si>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</si>
  <si>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</si>
  <si>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</si>
  <si>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</si>
  <si>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</si>
  <si>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</si>
  <si>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</si>
  <si>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</si>
  <si>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</si>
  <si>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</si>
  <si>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</si>
  <si>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</si>
  <si>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</si>
  <si>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</si>
  <si>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</si>
  <si>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</si>
  <si>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</si>
  <si>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</si>
  <si>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</si>
  <si>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</si>
  <si>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</si>
  <si>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</si>
  <si>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</si>
  <si>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</si>
  <si>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</si>
  <si>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</si>
  <si>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</si>
  <si>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</si>
  <si>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</si>
  <si>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</si>
  <si>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</si>
  <si>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</si>
  <si>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</si>
  <si>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</si>
  <si>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</si>
  <si>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</si>
  <si>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</si>
  <si>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</si>
  <si>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</si>
  <si>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</si>
  <si>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</si>
  <si>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</si>
  <si>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</si>
  <si>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</si>
  <si>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</si>
  <si>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</si>
  <si>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</si>
  <si>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</si>
  <si>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</si>
  <si>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</si>
  <si>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</si>
  <si>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</si>
  <si>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</si>
  <si>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</si>
  <si>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</si>
  <si>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</si>
  <si>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</si>
  <si>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</si>
  <si>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</si>
  <si>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</si>
  <si>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</si>
  <si>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</si>
  <si>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</si>
  <si>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</si>
  <si>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</si>
  <si>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</si>
  <si>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</si>
  <si>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</si>
  <si>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</si>
  <si>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</si>
  <si>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</si>
  <si>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</si>
  <si>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</si>
  <si>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</si>
  <si>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</si>
  <si>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</si>
  <si>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</si>
  <si>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</si>
  <si>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</si>
  <si>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</si>
  <si>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</si>
  <si>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</si>
  <si>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</si>
  <si>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</si>
  <si>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</si>
  <si>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</si>
  <si>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</si>
  <si>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</si>
  <si>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</si>
  <si>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</si>
  <si>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</si>
  <si>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</si>
  <si>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</si>
  <si>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</si>
  <si>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</si>
  <si>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</si>
  <si>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</si>
  <si>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</si>
  <si>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</si>
  <si>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</si>
  <si>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</si>
  <si>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</si>
  <si>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</si>
  <si>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</si>
  <si>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</si>
  <si>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</si>
  <si>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</si>
  <si>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</si>
  <si>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</si>
  <si>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</si>
  <si>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</si>
  <si>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</si>
  <si>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</si>
  <si>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</si>
  <si>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</si>
  <si>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</si>
  <si>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</si>
  <si>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</si>
  <si>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</si>
  <si>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</si>
  <si>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</si>
  <si>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</si>
  <si>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</si>
  <si>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</si>
  <si>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</si>
  <si>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</si>
  <si>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</si>
  <si>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</si>
  <si>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</si>
  <si>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</si>
  <si>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</si>
  <si>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</si>
  <si>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</si>
  <si>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</si>
  <si>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</si>
  <si>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</si>
  <si>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</si>
  <si>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</si>
  <si>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</si>
  <si>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</si>
  <si>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</si>
  <si>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</si>
  <si>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</si>
  <si>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</si>
  <si>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</si>
  <si>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</si>
  <si>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</si>
  <si>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</si>
  <si>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</si>
  <si>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</si>
  <si>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</si>
  <si>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</si>
  <si>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</si>
  <si>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</si>
  <si>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</si>
  <si>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</si>
  <si>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</si>
  <si>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</si>
  <si>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</si>
  <si>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</si>
  <si>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</si>
  <si>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</si>
  <si>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</si>
  <si>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</si>
  <si>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</si>
  <si>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</si>
  <si>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</si>
  <si>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</si>
  <si>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</si>
  <si>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</si>
  <si>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</si>
  <si>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</si>
  <si>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</si>
  <si>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</si>
  <si>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</si>
  <si>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</si>
  <si>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</si>
  <si>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</si>
  <si>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</si>
  <si>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</si>
  <si>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</si>
  <si>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</si>
  <si>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</si>
  <si>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</si>
  <si>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</si>
  <si>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</si>
  <si>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</si>
  <si>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</si>
  <si>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</si>
  <si>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</si>
  <si>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</si>
  <si>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</si>
  <si>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</si>
  <si>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</si>
  <si>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</si>
  <si>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</si>
  <si>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</si>
  <si>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</si>
  <si>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</si>
  <si>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</si>
  <si>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</si>
  <si>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</si>
  <si>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</si>
  <si>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</si>
  <si>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</si>
  <si>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</si>
  <si>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</si>
  <si>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</si>
  <si>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</si>
  <si>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</si>
  <si>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</si>
  <si>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</si>
  <si>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</si>
  <si>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</si>
  <si>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</si>
  <si>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</si>
  <si>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</si>
  <si>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</si>
  <si>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</si>
  <si>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</si>
  <si>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</si>
  <si>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</si>
  <si>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</si>
  <si>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</si>
  <si>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</si>
  <si>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</si>
  <si>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</si>
  <si>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</si>
  <si>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</si>
  <si>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</si>
  <si>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</si>
  <si>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</si>
  <si>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</si>
  <si>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</si>
  <si>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</si>
  <si>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</si>
  <si>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</si>
  <si>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</si>
  <si>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</si>
  <si>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</si>
  <si>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</si>
  <si>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</si>
  <si>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</si>
  <si>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</si>
  <si>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</si>
  <si>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</si>
  <si>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</si>
  <si>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</si>
  <si>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</si>
  <si>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</si>
  <si>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</si>
  <si>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</si>
  <si>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</si>
  <si>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</si>
  <si>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</si>
  <si>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</si>
  <si>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</si>
  <si>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</si>
  <si>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</si>
  <si>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</si>
  <si>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</si>
  <si>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</si>
  <si>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</si>
  <si>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</si>
  <si>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</si>
  <si>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</si>
  <si>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</si>
  <si>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</si>
  <si>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</si>
  <si>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</si>
  <si>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</si>
  <si>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</si>
  <si>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</si>
  <si>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</si>
  <si>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</si>
  <si>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</si>
  <si>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</si>
  <si>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</si>
  <si>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</si>
  <si>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</si>
  <si>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</si>
  <si>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</si>
  <si>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</si>
  <si>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</si>
  <si>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</si>
  <si>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</si>
  <si>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</si>
  <si>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</si>
  <si>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</si>
  <si>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</si>
  <si>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</si>
  <si>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</si>
  <si>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</si>
  <si>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</si>
  <si>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</si>
  <si>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</si>
  <si>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</si>
  <si>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</si>
  <si>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</si>
  <si>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</si>
  <si>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</si>
  <si>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</si>
  <si>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</si>
  <si>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</si>
  <si>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</si>
  <si>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</si>
  <si>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</si>
  <si>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</si>
  <si>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</si>
  <si>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</si>
  <si>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</si>
  <si>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</si>
  <si>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</si>
  <si>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</si>
  <si>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</si>
  <si>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</si>
  <si>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</si>
  <si>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</si>
  <si>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</si>
  <si>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</si>
  <si>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</si>
  <si>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</si>
  <si>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</si>
  <si>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</si>
  <si>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</si>
  <si>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</si>
  <si>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</si>
  <si>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</si>
  <si>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</si>
  <si>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</si>
  <si>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</si>
  <si>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</si>
  <si>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</si>
  <si>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</si>
  <si>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</si>
  <si>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</si>
  <si>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</si>
  <si>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</si>
  <si>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</si>
  <si>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</si>
  <si>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</si>
  <si>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</si>
  <si>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</si>
  <si>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</si>
  <si>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</si>
  <si>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</si>
  <si>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</si>
  <si>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</si>
  <si>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</si>
  <si>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</si>
  <si>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</si>
  <si>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</si>
  <si>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</si>
  <si>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</si>
  <si>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</si>
  <si>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</si>
  <si>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</si>
  <si>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</si>
  <si>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</si>
  <si>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</si>
  <si>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</si>
  <si>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</si>
  <si>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</si>
  <si>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</si>
  <si>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</si>
  <si>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</si>
  <si>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</si>
  <si>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</si>
  <si>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</si>
  <si>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</si>
  <si>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</si>
  <si>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</si>
  <si>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</si>
  <si>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</si>
  <si>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</si>
  <si>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</si>
  <si>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</si>
  <si>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</si>
  <si>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</si>
  <si>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</si>
  <si>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</si>
  <si>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</si>
  <si>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</si>
  <si>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</si>
  <si>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</si>
  <si>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</si>
  <si>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</si>
  <si>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</si>
  <si>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</si>
  <si>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</si>
  <si>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</si>
  <si>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</si>
  <si>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</si>
  <si>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</si>
  <si>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</si>
  <si>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</si>
  <si>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</si>
  <si>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</si>
  <si>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</si>
  <si>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</si>
  <si>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</si>
  <si>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</si>
  <si>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</si>
  <si>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</si>
  <si>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</si>
  <si>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</si>
  <si>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</si>
  <si>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</si>
  <si>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</si>
  <si>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</si>
  <si>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</si>
  <si>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</si>
  <si>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</si>
  <si>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</si>
  <si>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</si>
  <si>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</si>
  <si>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</si>
  <si>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</si>
  <si>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</si>
  <si>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</si>
  <si>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</si>
  <si>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</si>
  <si>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</si>
  <si>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</si>
  <si>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</si>
  <si>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</si>
  <si>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</si>
  <si>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</si>
  <si>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</si>
  <si>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</si>
  <si>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</si>
  <si>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</si>
  <si>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</si>
  <si>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</si>
  <si>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</si>
  <si>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</si>
  <si>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</si>
  <si>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</si>
  <si>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</si>
  <si>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</si>
  <si>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</si>
  <si>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</si>
  <si>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</si>
  <si>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</si>
  <si>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</si>
  <si>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</si>
  <si>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</si>
  <si>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</si>
  <si>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</si>
  <si>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</si>
  <si>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</si>
  <si>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</si>
  <si>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</si>
  <si>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</si>
  <si>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</si>
  <si>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</si>
  <si>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</si>
  <si>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</si>
  <si>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</si>
  <si>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</si>
  <si>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</si>
  <si>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</si>
  <si>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</si>
  <si>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</si>
  <si>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</si>
  <si>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</si>
  <si>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</si>
  <si>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</si>
  <si>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</si>
  <si>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</si>
  <si>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</si>
  <si>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</si>
  <si>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</si>
  <si>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</si>
  <si>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</si>
  <si>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</si>
  <si>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</si>
  <si>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</si>
  <si>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</si>
  <si>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</si>
  <si>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</si>
  <si>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</si>
  <si>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</si>
  <si>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</si>
  <si>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</si>
  <si>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</si>
  <si>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</si>
  <si>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</si>
  <si>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</si>
  <si>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</si>
  <si>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</si>
  <si>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</si>
  <si>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</si>
  <si>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</si>
  <si>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</si>
  <si>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</si>
  <si>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</si>
  <si>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</si>
  <si>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</si>
  <si>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</si>
  <si>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</si>
  <si>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</si>
  <si>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</si>
  <si>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</si>
  <si>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</si>
  <si>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</si>
  <si>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</si>
  <si>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</si>
  <si>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</si>
  <si>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</si>
  <si>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</si>
  <si>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</si>
  <si>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</si>
  <si>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</si>
  <si>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</si>
  <si>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</si>
  <si>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</si>
  <si>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</si>
  <si>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</si>
  <si>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</si>
  <si>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</si>
  <si>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</si>
  <si>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</si>
  <si>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</si>
  <si>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</si>
  <si>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</si>
  <si>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</si>
  <si>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</si>
  <si>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</si>
  <si>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</si>
  <si>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</si>
  <si>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</si>
  <si>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</si>
  <si>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</si>
  <si>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</si>
  <si>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</si>
  <si>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</si>
  <si>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</si>
  <si>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</si>
  <si>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</si>
  <si>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</si>
  <si>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</si>
  <si>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</si>
  <si>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</si>
  <si>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</si>
  <si>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</si>
  <si>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</si>
  <si>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</si>
  <si>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</si>
  <si>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</si>
  <si>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</si>
  <si>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</si>
  <si>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</si>
  <si>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</si>
  <si>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</si>
  <si>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</si>
  <si>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</si>
  <si>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</si>
  <si>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</si>
  <si>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</si>
  <si>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</si>
  <si>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</si>
  <si>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</si>
  <si>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</si>
  <si>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</si>
  <si>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</si>
  <si>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</si>
  <si>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</si>
  <si>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</si>
  <si>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</si>
  <si>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</si>
  <si>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</si>
  <si>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</si>
  <si>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</si>
  <si>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</si>
  <si>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</si>
  <si>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</si>
  <si>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</si>
  <si>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</si>
  <si>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</si>
  <si>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</si>
  <si>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</si>
  <si>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</si>
  <si>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</si>
  <si>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</si>
  <si>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</si>
  <si>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</si>
  <si>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</si>
  <si>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</si>
  <si>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</si>
  <si>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</si>
  <si>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</si>
  <si>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</si>
  <si>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</si>
  <si>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</si>
  <si>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</si>
  <si>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</si>
  <si>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</si>
  <si>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</si>
  <si>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</si>
  <si>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</si>
  <si>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</si>
  <si>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</si>
  <si>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</si>
  <si>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</si>
  <si>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</si>
  <si>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</si>
  <si>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</si>
  <si>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</si>
  <si>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</si>
  <si>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</si>
  <si>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</si>
  <si>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</si>
  <si>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</si>
  <si>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</si>
  <si>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</si>
  <si>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</si>
  <si>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</si>
  <si>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</si>
  <si>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</si>
  <si>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</si>
  <si>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</si>
  <si>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</si>
  <si>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</si>
  <si>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</si>
  <si>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</si>
  <si>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</si>
  <si>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</si>
  <si>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</si>
  <si>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</si>
  <si>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</si>
  <si>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</si>
  <si>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</si>
  <si>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</si>
  <si>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</si>
  <si>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</si>
  <si>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</si>
  <si>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</si>
  <si>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</si>
  <si>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</si>
  <si>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</si>
  <si>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</si>
  <si>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</si>
  <si>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</si>
  <si>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</si>
  <si>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</si>
  <si>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</si>
  <si>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</si>
  <si>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</si>
  <si>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</si>
  <si>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</si>
  <si>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</si>
  <si>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</si>
  <si>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</si>
  <si>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</si>
  <si>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</si>
  <si>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</si>
  <si>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</si>
  <si>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</si>
  <si>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</si>
  <si>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</si>
  <si>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</si>
  <si>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</si>
  <si>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</si>
  <si>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</si>
  <si>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</si>
  <si>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</si>
  <si>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</si>
  <si>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</si>
  <si>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</si>
  <si>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</si>
  <si>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</si>
  <si>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</si>
  <si>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</si>
  <si>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</si>
  <si>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</si>
  <si>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</si>
  <si>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</si>
  <si>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</si>
  <si>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</si>
  <si>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</si>
  <si>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</si>
  <si>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</si>
  <si>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</si>
  <si>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</si>
  <si>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</si>
  <si>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</si>
  <si>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</si>
  <si>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</si>
  <si>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</si>
  <si>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</si>
  <si>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</si>
  <si>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</si>
  <si>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</si>
  <si>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</si>
  <si>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</si>
  <si>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</si>
  <si>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</si>
  <si>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</si>
  <si>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</si>
  <si>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</si>
  <si>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</si>
  <si>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</si>
  <si>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</si>
  <si>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</si>
  <si>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</si>
  <si>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</si>
  <si>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</si>
  <si>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</si>
  <si>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</si>
  <si>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</si>
  <si>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</si>
  <si>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</si>
  <si>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</si>
  <si>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</si>
  <si>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</si>
  <si>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</si>
  <si>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</si>
  <si>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</si>
  <si>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</si>
  <si>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</si>
  <si>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</si>
  <si>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</si>
  <si>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</si>
  <si>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</si>
  <si>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</si>
  <si>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</si>
  <si>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</si>
  <si>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</si>
  <si>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</si>
  <si>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</si>
  <si>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</si>
  <si>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</si>
  <si>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</si>
  <si>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</si>
  <si>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</si>
  <si>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</si>
  <si>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</si>
  <si>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</si>
  <si>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</si>
  <si>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</si>
  <si>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</si>
  <si>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</si>
  <si>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</si>
  <si>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</si>
  <si>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</si>
  <si>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</si>
  <si>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</si>
  <si>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</si>
  <si>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</si>
  <si>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</si>
  <si>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</si>
  <si>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</si>
  <si>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</si>
  <si>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</si>
  <si>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</si>
  <si>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</si>
  <si>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</si>
  <si>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</si>
  <si>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</si>
  <si>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</si>
  <si>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</si>
  <si>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</si>
  <si>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</si>
  <si>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</si>
  <si>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</si>
  <si>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</si>
  <si>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</si>
  <si>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</si>
  <si>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</si>
  <si>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</si>
  <si>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</si>
  <si>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</si>
  <si>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</si>
  <si>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</si>
  <si>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</si>
  <si>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</si>
  <si>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</si>
  <si>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</si>
  <si>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</si>
  <si>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</si>
  <si>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</si>
  <si>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</si>
  <si>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</si>
  <si>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</si>
  <si>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</si>
  <si>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</si>
  <si>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</si>
  <si>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</si>
  <si>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</si>
  <si>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</si>
  <si>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</si>
  <si>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</si>
  <si>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</si>
  <si>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</si>
  <si>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</si>
  <si>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</si>
  <si>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</si>
  <si>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</si>
  <si>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</si>
  <si>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</si>
  <si>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</si>
  <si>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</si>
  <si>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</si>
  <si>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</si>
  <si>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</si>
  <si>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</si>
  <si>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</si>
  <si>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</si>
  <si>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</si>
  <si>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</si>
  <si>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</si>
  <si>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</si>
  <si>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</si>
  <si>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</si>
  <si>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</si>
  <si>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</si>
  <si>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</si>
  <si>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</si>
  <si>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</si>
  <si>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</si>
  <si>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</si>
  <si>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</si>
  <si>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</si>
  <si>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</si>
  <si>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</si>
  <si>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</si>
  <si>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</si>
  <si>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</si>
  <si>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</si>
  <si>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</si>
  <si>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</si>
  <si>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</si>
  <si>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</si>
  <si>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</si>
  <si>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</si>
  <si>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</si>
  <si>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</si>
  <si>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</si>
  <si>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</si>
  <si>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</si>
  <si>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</si>
  <si>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</si>
  <si>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</si>
  <si>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</si>
  <si>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</si>
  <si>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</si>
  <si>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</si>
  <si>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</si>
  <si>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</si>
  <si>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</si>
  <si>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</si>
  <si>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</si>
  <si>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</si>
  <si>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</si>
  <si>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</si>
  <si>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</si>
  <si>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</si>
  <si>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</si>
  <si>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</si>
  <si>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</si>
  <si>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</si>
  <si>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</si>
  <si>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</si>
  <si>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</si>
  <si>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</si>
  <si>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</si>
  <si>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</si>
  <si>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</si>
  <si>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</si>
  <si>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</si>
  <si>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</si>
  <si>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</si>
  <si>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</si>
  <si>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</si>
  <si>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</si>
  <si>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</si>
  <si>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</si>
  <si>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</si>
  <si>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</si>
  <si>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</si>
  <si>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</si>
  <si>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</si>
  <si>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</si>
  <si>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</si>
  <si>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</si>
  <si>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</si>
  <si>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</si>
  <si>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</si>
  <si>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</si>
  <si>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</si>
  <si>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</si>
  <si>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</si>
  <si>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</si>
  <si>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</si>
  <si>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</si>
  <si>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</si>
  <si>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</si>
  <si>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</si>
  <si>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</si>
  <si>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</si>
  <si>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</si>
  <si>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</si>
  <si>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</si>
  <si>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</si>
  <si>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</si>
  <si>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</si>
  <si>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</si>
  <si>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</si>
  <si>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</si>
  <si>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</si>
  <si>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</si>
  <si>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</si>
  <si>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</si>
  <si>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</si>
  <si>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</si>
  <si>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</si>
  <si>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</si>
  <si>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</si>
  <si>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</si>
  <si>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</si>
  <si>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</si>
  <si>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</si>
  <si>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</si>
  <si>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</si>
  <si>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</si>
  <si>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</si>
  <si>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</si>
  <si>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</si>
  <si>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</si>
  <si>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</si>
  <si>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</si>
  <si>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</si>
  <si>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</si>
  <si>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</si>
  <si>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</si>
  <si>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</si>
  <si>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</si>
  <si>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</si>
  <si>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</si>
  <si>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</si>
  <si>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</si>
  <si>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</si>
  <si>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</si>
  <si>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</si>
  <si>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</si>
  <si>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</si>
  <si>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</si>
  <si>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</si>
  <si>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</si>
  <si>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</si>
  <si>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</si>
  <si>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</si>
  <si>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</si>
  <si>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</si>
  <si>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</si>
  <si>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</si>
  <si>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</si>
  <si>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</si>
  <si>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</si>
  <si>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</si>
  <si>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</si>
  <si>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</si>
  <si>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</si>
  <si>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</si>
  <si>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</si>
  <si>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</si>
  <si>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</si>
  <si>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</si>
  <si>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</si>
  <si>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</si>
  <si>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</si>
  <si>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</si>
  <si>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</si>
  <si>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</si>
  <si>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</si>
  <si>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</si>
  <si>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</si>
  <si>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</si>
  <si>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</si>
  <si>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</si>
  <si>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</si>
  <si>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</si>
  <si>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</si>
  <si>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</si>
  <si>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</si>
  <si>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</si>
  <si>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</si>
  <si>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</si>
  <si>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</si>
  <si>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</si>
  <si>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</si>
  <si>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</si>
  <si>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</si>
  <si>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</si>
  <si>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</si>
  <si>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</si>
  <si>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</si>
  <si>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</si>
  <si>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</si>
  <si>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</si>
  <si>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</si>
  <si>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</si>
  <si>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</si>
  <si>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</si>
  <si>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</si>
  <si>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</si>
  <si>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</si>
  <si>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</si>
  <si>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</si>
  <si>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</si>
  <si>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</si>
  <si>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</si>
  <si>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</si>
  <si>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</si>
  <si>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</si>
  <si>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</si>
  <si>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</si>
  <si>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</si>
  <si>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</si>
  <si>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</si>
  <si>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</si>
  <si>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</si>
  <si>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</si>
  <si>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</si>
  <si>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</si>
  <si>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</si>
  <si>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</si>
  <si>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</si>
  <si>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</si>
  <si>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</si>
  <si>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</si>
  <si>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</si>
  <si>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</si>
  <si>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</si>
  <si>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</si>
  <si>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</si>
  <si>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</si>
  <si>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</si>
  <si>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</si>
  <si>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</si>
  <si>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</si>
  <si>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</si>
  <si>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</si>
  <si>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</si>
  <si>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</si>
  <si>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</si>
  <si>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</si>
  <si>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</si>
  <si>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</si>
  <si>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</si>
  <si>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</si>
  <si>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</si>
  <si>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</si>
  <si>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</si>
  <si>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</si>
  <si>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</si>
  <si>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</si>
  <si>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</si>
  <si>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</si>
  <si>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</si>
  <si>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</si>
  <si>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</si>
  <si>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</si>
  <si>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</si>
  <si>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</si>
  <si>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</si>
  <si>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</si>
  <si>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</si>
  <si>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</si>
  <si>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</si>
  <si>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</si>
  <si>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</si>
  <si>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</si>
  <si>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</si>
  <si>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</si>
  <si>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</si>
  <si>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</si>
  <si>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</si>
  <si>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</si>
  <si>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</si>
  <si>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</si>
  <si>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</si>
  <si>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</si>
  <si>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</si>
  <si>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</si>
  <si>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</si>
  <si>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</si>
  <si>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</si>
  <si>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</si>
  <si>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</si>
  <si>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</si>
  <si>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</si>
  <si>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</si>
  <si>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</si>
  <si>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</si>
  <si>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</si>
  <si>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</si>
  <si>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</si>
  <si>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</si>
  <si>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</si>
  <si>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</si>
  <si>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</si>
  <si>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</si>
  <si>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</si>
  <si>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</si>
  <si>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</si>
  <si>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</si>
  <si>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</si>
  <si>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</si>
  <si>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</si>
  <si>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</si>
  <si>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</si>
  <si>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</si>
  <si>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</si>
  <si>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</si>
  <si>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</si>
  <si>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</si>
  <si>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</si>
  <si>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</si>
  <si>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</si>
  <si>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</si>
  <si>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</si>
  <si>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</si>
  <si>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</si>
  <si>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</si>
  <si>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</si>
  <si>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</si>
  <si>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</si>
  <si>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</si>
  <si>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</si>
  <si>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</si>
  <si>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</si>
  <si>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</si>
  <si>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</si>
  <si>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</si>
  <si>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</si>
  <si>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</si>
  <si>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</si>
  <si>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</si>
  <si>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</si>
  <si>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</si>
  <si>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</si>
  <si>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</si>
  <si>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</si>
  <si>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</si>
  <si>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</si>
  <si>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</si>
  <si>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</si>
  <si>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</si>
  <si>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</si>
  <si>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</si>
  <si>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</si>
  <si>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</si>
  <si>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</si>
  <si>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</si>
  <si>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</si>
  <si>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</si>
  <si>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</si>
  <si>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</si>
  <si>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</si>
  <si>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</si>
  <si>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</si>
  <si>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</si>
  <si>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</si>
  <si>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</si>
  <si>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</si>
  <si>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</si>
  <si>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</si>
  <si>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</si>
  <si>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</si>
  <si>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</si>
  <si>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</si>
  <si>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</si>
  <si>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</si>
  <si>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</si>
  <si>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</si>
  <si>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</si>
  <si>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</si>
  <si>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</si>
  <si>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</si>
  <si>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</si>
  <si>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</si>
  <si>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</si>
  <si>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</si>
  <si>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</si>
  <si>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</si>
  <si>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</si>
  <si>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</si>
  <si>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</si>
  <si>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</si>
  <si>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</si>
  <si>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</si>
  <si>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</si>
  <si>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</si>
  <si>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</si>
  <si>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</si>
  <si>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</si>
  <si>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</si>
  <si>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</si>
  <si>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</si>
  <si>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</si>
  <si>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</si>
  <si>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</si>
  <si>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</si>
  <si>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</si>
  <si>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</si>
  <si>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</si>
  <si>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</si>
  <si>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</si>
  <si>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</si>
  <si>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</si>
  <si>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</si>
  <si>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</si>
  <si>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</si>
  <si>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</si>
  <si>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</si>
  <si>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</si>
  <si>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</si>
  <si>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</si>
  <si>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</si>
  <si>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</si>
  <si>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</si>
  <si>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</si>
  <si>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</si>
  <si>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</si>
  <si>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</si>
  <si>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</si>
  <si>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</si>
  <si>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</si>
  <si>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</si>
  <si>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</si>
  <si>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</si>
  <si>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</si>
  <si>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</si>
  <si>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</si>
  <si>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</si>
  <si>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</si>
  <si>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</si>
  <si>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</si>
  <si>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</si>
  <si>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</si>
  <si>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</si>
  <si>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</si>
  <si>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</si>
  <si>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</si>
  <si>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</si>
  <si>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</si>
  <si>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</si>
  <si>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</si>
  <si>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</si>
  <si>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</si>
  <si>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</si>
  <si>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</si>
  <si>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</si>
  <si>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</si>
  <si>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</si>
  <si>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</si>
  <si>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</si>
  <si>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</si>
  <si>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</si>
  <si>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</si>
  <si>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</si>
  <si>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</si>
  <si>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</si>
  <si>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</si>
  <si>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</si>
  <si>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</si>
  <si>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</si>
  <si>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</si>
  <si>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</si>
  <si>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</si>
  <si>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</si>
  <si>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</si>
  <si>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</si>
  <si>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</si>
  <si>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</si>
  <si>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</si>
  <si>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</si>
  <si>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</si>
  <si>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</si>
  <si>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</si>
  <si>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</si>
  <si>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</si>
  <si>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</si>
  <si>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</si>
  <si>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</si>
  <si>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</si>
  <si>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</si>
  <si>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</si>
  <si>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</si>
  <si>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</si>
  <si>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</si>
  <si>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</si>
  <si>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</si>
  <si>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</si>
  <si>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</si>
  <si>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</si>
  <si>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</si>
  <si>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</si>
  <si>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</si>
  <si>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</si>
  <si>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</si>
  <si>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</si>
  <si>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</si>
  <si>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</si>
  <si>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</si>
  <si>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</si>
  <si>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</si>
  <si>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</si>
  <si>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</si>
  <si>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</si>
  <si>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</si>
  <si>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</si>
  <si>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</si>
  <si>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</si>
  <si>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</si>
  <si>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</si>
  <si>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</si>
  <si>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</si>
  <si>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</si>
  <si>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</si>
  <si>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</si>
  <si>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</si>
  <si>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</si>
  <si>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</si>
  <si>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</si>
  <si>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</si>
  <si>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</si>
  <si>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</si>
  <si>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</si>
  <si>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</si>
  <si>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</si>
  <si>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</si>
  <si>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</si>
  <si>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</si>
  <si>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</si>
  <si>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</si>
  <si>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</si>
  <si>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</si>
  <si>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</si>
  <si>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</si>
  <si>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</si>
  <si>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</si>
  <si>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</si>
  <si>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</si>
  <si>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</si>
  <si>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</si>
  <si>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</si>
  <si>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</si>
  <si>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</si>
  <si>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</si>
  <si>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</si>
  <si>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</si>
  <si>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</si>
  <si>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</si>
  <si>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</si>
  <si>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</si>
  <si>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</si>
  <si>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</si>
  <si>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</si>
  <si>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</si>
  <si>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</si>
  <si>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</si>
  <si>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</si>
  <si>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</si>
  <si>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</si>
  <si>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</si>
  <si>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</si>
  <si>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</si>
  <si>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</si>
  <si>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</si>
  <si>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</si>
  <si>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</si>
  <si>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</si>
  <si>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</si>
  <si>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</si>
  <si>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</si>
  <si>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</si>
  <si>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</si>
  <si>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</si>
  <si>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</si>
  <si>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</si>
  <si>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</si>
  <si>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</si>
  <si>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</si>
  <si>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</si>
  <si>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</si>
  <si>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</si>
  <si>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</si>
  <si>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</si>
  <si>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</si>
  <si>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</si>
  <si>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</si>
  <si>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</si>
  <si>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</si>
  <si>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</si>
  <si>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</si>
  <si>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</si>
  <si>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</si>
  <si>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</si>
  <si>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</si>
  <si>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</si>
  <si>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</si>
  <si>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</si>
  <si>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</si>
  <si>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</si>
  <si>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</si>
  <si>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</si>
  <si>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</si>
  <si>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</si>
  <si>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</si>
  <si>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</si>
  <si>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</si>
  <si>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</si>
  <si>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</si>
  <si>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</si>
  <si>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</si>
  <si>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</si>
  <si>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</si>
  <si>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</si>
  <si>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</si>
  <si>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</si>
  <si>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</si>
  <si>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</si>
  <si>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</si>
  <si>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</si>
  <si>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</si>
  <si>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</si>
  <si>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</si>
  <si>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</si>
  <si>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</si>
  <si>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</si>
  <si>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</si>
  <si>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</si>
  <si>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</si>
  <si>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</si>
  <si>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</si>
  <si>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</si>
  <si>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</si>
  <si>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</si>
  <si>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</si>
  <si>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</si>
  <si>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</si>
  <si>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</si>
  <si>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</si>
  <si>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</si>
  <si>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</si>
  <si>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</si>
  <si>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</si>
  <si>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</si>
  <si>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</si>
  <si>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</si>
  <si>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</si>
  <si>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</si>
  <si>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</si>
  <si>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</si>
  <si>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</si>
  <si>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</si>
  <si>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</si>
  <si>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</si>
  <si>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</si>
  <si>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</si>
  <si>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</si>
  <si>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</si>
  <si>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</si>
  <si>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</si>
  <si>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</si>
  <si>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</si>
  <si>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</si>
  <si>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</si>
  <si>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</si>
  <si>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</si>
  <si>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</si>
  <si>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</si>
  <si>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</si>
  <si>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</si>
  <si>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</si>
  <si>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</si>
  <si>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</si>
  <si>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</si>
  <si>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</si>
  <si>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</si>
  <si>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</si>
  <si>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</si>
  <si>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</si>
  <si>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</si>
  <si>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</si>
  <si>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</si>
  <si>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</si>
  <si>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</si>
  <si>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</si>
  <si>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</si>
  <si>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</si>
  <si>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</si>
  <si>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</si>
  <si>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</si>
  <si>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</si>
  <si>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</si>
  <si>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</si>
  <si>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</si>
  <si>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</si>
  <si>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</si>
  <si>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</si>
  <si>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</si>
  <si>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</si>
  <si>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</si>
  <si>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</si>
  <si>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</si>
  <si>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</si>
  <si>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</si>
  <si>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</si>
  <si>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</si>
  <si>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</si>
  <si>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</si>
  <si>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</si>
  <si>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</si>
  <si>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</si>
  <si>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</si>
  <si>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</si>
  <si>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</si>
  <si>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</si>
  <si>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</si>
  <si>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</si>
  <si>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</si>
  <si>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</si>
  <si>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</si>
  <si>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</si>
  <si>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</si>
  <si>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</si>
  <si>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</si>
  <si>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</si>
  <si>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</si>
  <si>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</si>
  <si>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</si>
  <si>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</si>
  <si>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</si>
  <si>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</si>
  <si>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</si>
  <si>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</si>
  <si>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</si>
  <si>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</si>
  <si>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</si>
  <si>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</si>
  <si>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</si>
  <si>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</si>
  <si>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</si>
  <si>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</si>
  <si>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</si>
  <si>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</si>
  <si>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</si>
  <si>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</si>
  <si>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</si>
  <si>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</si>
  <si>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</si>
  <si>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</si>
  <si>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</si>
  <si>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</si>
  <si>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</si>
  <si>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</si>
  <si>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</si>
  <si>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</si>
  <si>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</si>
  <si>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</si>
  <si>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</si>
  <si>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</si>
  <si>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</si>
  <si>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</si>
  <si>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</si>
  <si>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</si>
  <si>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</si>
  <si>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</si>
  <si>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</si>
  <si>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</si>
  <si>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</si>
  <si>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</si>
  <si>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</si>
  <si>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</si>
  <si>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</si>
  <si>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</si>
  <si>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</si>
  <si>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</si>
  <si>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</si>
  <si>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</si>
  <si>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</si>
  <si>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</si>
  <si>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</si>
  <si>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</si>
  <si>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</si>
  <si>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</si>
  <si>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</si>
  <si>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</si>
  <si>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</si>
  <si>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</si>
  <si>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</si>
  <si>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</si>
  <si>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</si>
  <si>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</si>
  <si>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</si>
  <si>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</si>
  <si>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</si>
  <si>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</si>
  <si>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</si>
  <si>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</si>
  <si>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</si>
  <si>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</si>
  <si>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</si>
  <si>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</si>
  <si>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</si>
  <si>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</si>
  <si>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</si>
  <si>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</si>
  <si>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</si>
  <si>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</si>
  <si>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</si>
  <si>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</si>
  <si>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</si>
  <si>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</si>
  <si>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</si>
  <si>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</si>
  <si>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</si>
  <si>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</si>
  <si>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</si>
  <si>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</si>
  <si>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</si>
  <si>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</si>
  <si>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</si>
  <si>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</si>
  <si>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</si>
  <si>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</si>
  <si>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</si>
  <si>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</si>
  <si>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</si>
  <si>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</si>
  <si>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</si>
  <si>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</si>
  <si>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</si>
  <si>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</si>
  <si>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</si>
  <si>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</si>
  <si>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</si>
  <si>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</si>
  <si>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</si>
  <si>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</si>
  <si>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</si>
  <si>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</si>
  <si>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</si>
  <si>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</si>
  <si>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</si>
  <si>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</si>
  <si>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</si>
  <si>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</si>
  <si>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</si>
  <si>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</si>
  <si>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</si>
  <si>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</si>
  <si>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</si>
  <si>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</si>
  <si>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</si>
  <si>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</si>
  <si>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</si>
  <si>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</si>
  <si>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</si>
  <si>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</si>
  <si>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</si>
  <si>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</si>
  <si>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</si>
  <si>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</si>
  <si>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</si>
  <si>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</si>
  <si>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</si>
  <si>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</si>
  <si>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</si>
  <si>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</si>
  <si>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</si>
  <si>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</si>
  <si>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</si>
  <si>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</si>
  <si>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</si>
  <si>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</si>
  <si>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</si>
  <si>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</si>
  <si>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</si>
  <si>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</si>
  <si>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</si>
  <si>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</si>
  <si>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</si>
  <si>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</si>
  <si>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</si>
  <si>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</si>
  <si>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</si>
  <si>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</si>
  <si>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</si>
  <si>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</si>
  <si>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</si>
  <si>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</si>
  <si>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</si>
  <si>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</si>
  <si>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</si>
  <si>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</si>
  <si>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</si>
  <si>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</si>
  <si>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</si>
  <si>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</si>
  <si>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</si>
  <si>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</si>
  <si>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</si>
  <si>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</si>
  <si>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</si>
  <si>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</si>
  <si>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</si>
  <si>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</si>
  <si>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</si>
  <si>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</si>
  <si>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</si>
  <si>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</si>
  <si>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</si>
  <si>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</si>
  <si>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</si>
  <si>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</si>
  <si>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</si>
  <si>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</si>
  <si>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</si>
  <si>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</si>
  <si>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</si>
  <si>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</si>
  <si>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</si>
  <si>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</si>
  <si>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</si>
  <si>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</si>
  <si>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</si>
  <si>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</si>
  <si>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</si>
  <si>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</si>
  <si>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</si>
  <si>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</si>
  <si>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</si>
  <si>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</si>
  <si>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</si>
  <si>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</si>
  <si>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</si>
  <si>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</si>
  <si>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</si>
  <si>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</si>
  <si>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</si>
  <si>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</si>
  <si>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</si>
  <si>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</si>
  <si>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</si>
  <si>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</si>
  <si>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</si>
  <si>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</si>
  <si>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</si>
  <si>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</si>
  <si>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</si>
  <si>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</si>
  <si>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</si>
  <si>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</si>
  <si>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</si>
  <si>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</si>
  <si>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</si>
  <si>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</si>
  <si>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</si>
  <si>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</si>
  <si>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</si>
  <si>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</si>
  <si>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</si>
  <si>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</si>
  <si>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</si>
  <si>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</si>
  <si>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</si>
  <si>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</si>
  <si>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</si>
  <si>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</si>
  <si>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</si>
  <si>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</si>
  <si>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</si>
  <si>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</si>
  <si>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</si>
  <si>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</si>
  <si>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</si>
  <si>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</si>
  <si>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</si>
  <si>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</si>
  <si>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</si>
  <si>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</si>
  <si>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</si>
  <si>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</si>
  <si>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</si>
  <si>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</si>
  <si>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</si>
  <si>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</si>
  <si>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</si>
  <si>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</si>
  <si>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</si>
  <si>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</si>
  <si>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</si>
  <si>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</si>
  <si>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</si>
  <si>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</si>
  <si>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</si>
  <si>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</si>
  <si>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</si>
  <si>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</si>
  <si>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</si>
  <si>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</si>
  <si>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</si>
  <si>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</si>
  <si>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</si>
  <si>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</si>
  <si>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</si>
  <si>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</si>
  <si>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</si>
  <si>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</si>
  <si>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</si>
  <si>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</si>
  <si>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</si>
  <si>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</si>
  <si>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</si>
  <si>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</si>
  <si>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</si>
  <si>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</si>
  <si>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</si>
  <si>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</si>
  <si>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</si>
  <si>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</si>
  <si>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</si>
  <si>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</si>
  <si>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</si>
  <si>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</si>
  <si>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</si>
  <si>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</si>
  <si>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</si>
  <si>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</si>
  <si>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</si>
  <si>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</si>
  <si>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</si>
  <si>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</si>
  <si>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</si>
  <si>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</si>
  <si>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</si>
  <si>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</si>
  <si>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</si>
  <si>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</si>
  <si>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</si>
  <si>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</si>
  <si>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</si>
  <si>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</si>
  <si>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</si>
  <si>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</si>
  <si>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</si>
  <si>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</si>
  <si>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</si>
  <si>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</si>
  <si>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</si>
  <si>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</si>
  <si>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</si>
  <si>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</si>
  <si>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</si>
  <si>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</si>
  <si>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</si>
  <si>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</si>
  <si>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</si>
  <si>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</si>
  <si>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</si>
  <si>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</si>
  <si>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</si>
  <si>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</si>
  <si>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</si>
  <si>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</si>
  <si>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</si>
  <si>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</si>
  <si>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</si>
  <si>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</si>
  <si>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</si>
  <si>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</si>
  <si>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</si>
  <si>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</si>
  <si>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</si>
  <si>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</si>
  <si>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</si>
  <si>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</si>
  <si>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</si>
  <si>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</si>
  <si>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</si>
  <si>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</si>
  <si>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</si>
  <si>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</si>
  <si>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</si>
  <si>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</si>
  <si>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</si>
  <si>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</si>
  <si>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</si>
  <si>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</si>
  <si>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</si>
  <si>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</si>
  <si>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</si>
  <si>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</si>
  <si>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</si>
  <si>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</si>
  <si>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</si>
  <si>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</si>
  <si>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</si>
  <si>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</si>
  <si>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</si>
  <si>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</si>
  <si>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</si>
  <si>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</si>
  <si>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</si>
  <si>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</si>
  <si>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</si>
  <si>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</si>
  <si>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</si>
  <si>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</si>
  <si>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</si>
  <si>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</si>
  <si>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</si>
  <si>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</si>
  <si>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</si>
  <si>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</si>
  <si>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</si>
  <si>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</si>
  <si>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</si>
  <si>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</si>
  <si>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</si>
  <si>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</si>
  <si>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</si>
  <si>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</si>
  <si>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</si>
  <si>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</si>
  <si>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</si>
  <si>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</si>
  <si>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</si>
  <si>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</si>
  <si>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</si>
  <si>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</si>
  <si>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</si>
  <si>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</si>
  <si>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</si>
  <si>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</si>
  <si>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</si>
  <si>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</si>
  <si>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</si>
  <si>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</si>
  <si>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</si>
  <si>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</si>
  <si>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</si>
  <si>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</si>
  <si>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</si>
  <si>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</si>
  <si>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</si>
  <si>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</si>
  <si>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</si>
  <si>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</si>
  <si>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</si>
  <si>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</si>
  <si>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</si>
  <si>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</si>
  <si>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</si>
  <si>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</si>
  <si>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</si>
  <si>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</si>
  <si>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</si>
  <si>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</si>
  <si>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</si>
  <si>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</si>
  <si>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</si>
  <si>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</si>
  <si>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</si>
  <si>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</si>
  <si>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</si>
  <si>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</si>
  <si>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</si>
  <si>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</si>
  <si>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</si>
  <si>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</si>
  <si>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</si>
  <si>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</si>
  <si>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</si>
  <si>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</si>
  <si>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</si>
  <si>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</si>
  <si>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</si>
  <si>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</si>
  <si>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</si>
  <si>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</si>
  <si>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</si>
  <si>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</si>
  <si>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</si>
  <si>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</si>
  <si>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</si>
  <si>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</si>
  <si>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</si>
  <si>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</si>
  <si>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</si>
  <si>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</si>
  <si>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</si>
  <si>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</si>
  <si>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</si>
  <si>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</si>
  <si>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</si>
  <si>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</si>
  <si>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</si>
  <si>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</si>
  <si>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</si>
  <si>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</si>
  <si>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</si>
  <si>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</si>
  <si>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</si>
  <si>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</si>
  <si>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</si>
  <si>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</si>
  <si>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</si>
  <si>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</si>
  <si>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</si>
  <si>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</si>
  <si>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</si>
  <si>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</si>
  <si>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</si>
  <si>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</si>
  <si>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</si>
  <si>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</si>
  <si>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</si>
  <si>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</si>
  <si>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</si>
  <si>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</si>
  <si>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</si>
  <si>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</si>
  <si>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</si>
  <si>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</si>
  <si>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</si>
  <si>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</si>
  <si>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</si>
  <si>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</si>
  <si>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</si>
  <si>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</si>
  <si>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</si>
  <si>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</si>
  <si>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</si>
  <si>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</si>
  <si>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</si>
  <si>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</si>
  <si>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</si>
  <si>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</si>
  <si>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</si>
  <si>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</si>
  <si>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</si>
  <si>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</si>
  <si>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</si>
  <si>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</si>
  <si>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</si>
  <si>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</si>
  <si>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</si>
  <si>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</si>
  <si>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</si>
  <si>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</si>
  <si>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</si>
  <si>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</si>
  <si>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</si>
  <si>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</si>
  <si>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</si>
  <si>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</si>
  <si>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</si>
  <si>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</si>
  <si>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</si>
  <si>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</si>
  <si>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</si>
  <si>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</si>
  <si>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</si>
  <si>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</si>
  <si>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</si>
  <si>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</si>
  <si>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</si>
  <si>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</si>
  <si>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</si>
  <si>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</si>
  <si>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</si>
  <si>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</si>
  <si>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</si>
  <si>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</si>
  <si>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</si>
  <si>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</si>
  <si>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</si>
  <si>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</si>
  <si>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</si>
  <si>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</si>
  <si>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</si>
  <si>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</si>
  <si>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</si>
  <si>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</si>
  <si>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</si>
  <si>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</si>
  <si>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</si>
  <si>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</si>
  <si>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</si>
  <si>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</si>
  <si>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</si>
  <si>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</si>
  <si>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</si>
  <si>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</si>
  <si>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</si>
  <si>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</si>
  <si>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</si>
  <si>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</si>
  <si>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</si>
  <si>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</si>
  <si>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</si>
  <si>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</si>
  <si>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</si>
  <si>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</si>
  <si>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</si>
  <si>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</si>
  <si>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</si>
  <si>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</si>
  <si>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</si>
  <si>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</si>
  <si>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</si>
  <si>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</si>
  <si>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</si>
  <si>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</si>
  <si>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</si>
  <si>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</si>
  <si>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</si>
  <si>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</si>
  <si>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</si>
  <si>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</si>
  <si>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</si>
  <si>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</si>
  <si>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</si>
  <si>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</si>
  <si>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</si>
  <si>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</si>
  <si>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</si>
  <si>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</si>
  <si>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</si>
  <si>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</si>
  <si>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</si>
  <si>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</si>
  <si>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</si>
  <si>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</si>
  <si>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</si>
  <si>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</si>
  <si>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</si>
  <si>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</si>
  <si>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</si>
  <si>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</si>
  <si>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</si>
  <si>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</si>
  <si>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</si>
  <si>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</si>
  <si>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</si>
  <si>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</si>
  <si>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</si>
  <si>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</si>
  <si>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</si>
  <si>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</si>
  <si>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</si>
  <si>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</si>
  <si>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</si>
  <si>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</si>
  <si>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</si>
  <si>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</si>
  <si>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</si>
  <si>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</si>
  <si>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</si>
  <si>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</si>
  <si>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</si>
  <si>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</si>
  <si>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</si>
  <si>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</si>
  <si>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</si>
  <si>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</si>
  <si>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</si>
  <si>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</si>
  <si>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</si>
  <si>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</si>
  <si>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</si>
  <si>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</si>
  <si>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</si>
  <si>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</si>
  <si>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</si>
  <si>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</si>
  <si>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</si>
  <si>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</si>
  <si>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</si>
  <si>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</si>
  <si>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</si>
  <si>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</si>
  <si>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</si>
  <si>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</si>
  <si>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</si>
  <si>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</si>
  <si>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</si>
  <si>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</si>
  <si>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</si>
  <si>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</si>
  <si>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</si>
  <si>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</si>
  <si>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</si>
  <si>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</si>
  <si>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</si>
  <si>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</si>
  <si>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</si>
  <si>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</si>
  <si>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</si>
  <si>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</si>
  <si>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</si>
  <si>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</si>
  <si>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</si>
  <si>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</si>
  <si>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</si>
  <si>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</si>
  <si>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</si>
  <si>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</si>
  <si>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</si>
  <si>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</si>
  <si>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</si>
  <si>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</si>
  <si>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</si>
  <si>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</si>
  <si>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</si>
  <si>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</si>
  <si>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</si>
  <si>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</si>
  <si>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</si>
  <si>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</si>
  <si>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</si>
  <si>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</si>
  <si>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</si>
  <si>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</si>
  <si>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</si>
  <si>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</si>
  <si>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</si>
  <si>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</si>
  <si>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</si>
  <si>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</si>
  <si>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</si>
  <si>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</si>
  <si>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</si>
  <si>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</si>
  <si>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</si>
  <si>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</si>
  <si>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</si>
  <si>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</si>
  <si>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</si>
  <si>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</si>
  <si>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</si>
  <si>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</si>
  <si>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</si>
  <si>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</si>
  <si>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</si>
  <si>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</si>
  <si>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</si>
  <si>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</si>
  <si>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</si>
  <si>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</si>
  <si>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</si>
  <si>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</si>
  <si>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</si>
  <si>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</si>
  <si>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</si>
  <si>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</si>
  <si>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</si>
  <si>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</si>
  <si>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</si>
  <si>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</si>
  <si>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</si>
  <si>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</si>
  <si>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</si>
  <si>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</si>
  <si>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</si>
  <si>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</si>
  <si>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</si>
  <si>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</si>
  <si>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</si>
  <si>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</si>
  <si>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</si>
  <si>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</si>
  <si>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</si>
  <si>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</si>
  <si>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</si>
  <si>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</si>
  <si>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</si>
  <si>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</si>
  <si>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</si>
  <si>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</si>
  <si>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</si>
  <si>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</si>
  <si>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</si>
  <si>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</si>
  <si>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</si>
  <si>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</si>
  <si>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</si>
  <si>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</si>
  <si>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</si>
  <si>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</si>
  <si>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</si>
  <si>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</si>
  <si>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</si>
  <si>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</si>
  <si>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</si>
  <si>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</si>
  <si>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</si>
  <si>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</si>
  <si>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</si>
  <si>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</si>
  <si>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</si>
  <si>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</si>
  <si>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</si>
  <si>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</si>
  <si>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</si>
  <si>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</si>
  <si>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</si>
  <si>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</si>
  <si>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</si>
  <si>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</si>
  <si>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</si>
  <si>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</si>
  <si>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</si>
  <si>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</si>
  <si>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</si>
  <si>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</si>
  <si>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</si>
  <si>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</si>
  <si>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</si>
  <si>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</si>
  <si>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</si>
  <si>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</si>
  <si>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</si>
  <si>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</si>
  <si>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</si>
  <si>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</si>
  <si>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</si>
  <si>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</si>
  <si>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</si>
  <si>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</si>
  <si>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</si>
  <si>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</si>
  <si>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</si>
  <si>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</si>
  <si>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</si>
  <si>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</si>
  <si>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</si>
  <si>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</si>
  <si>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</si>
  <si>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</si>
  <si>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</si>
  <si>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</si>
  <si>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</si>
  <si>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</si>
  <si>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</si>
  <si>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</si>
  <si>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</si>
  <si>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</si>
  <si>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</si>
  <si>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</si>
  <si>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</si>
  <si>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</si>
  <si>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</si>
  <si>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</si>
  <si>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</si>
  <si>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</si>
  <si>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</si>
  <si>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</si>
  <si>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</si>
  <si>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</si>
  <si>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</si>
  <si>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</si>
  <si>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</si>
  <si>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</si>
  <si>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</si>
  <si>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</si>
  <si>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</si>
  <si>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</si>
  <si>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</si>
  <si>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</si>
  <si>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</si>
  <si>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</si>
  <si>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</si>
  <si>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</si>
  <si>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</si>
  <si>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</si>
  <si>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</si>
  <si>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</si>
  <si>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</si>
  <si>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</si>
  <si>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</si>
  <si>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</si>
  <si>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</si>
  <si>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</si>
  <si>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</si>
  <si>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</si>
  <si>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</si>
  <si>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</si>
  <si>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</si>
  <si>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</si>
  <si>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</si>
  <si>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</si>
  <si>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</si>
  <si>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</si>
  <si>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</si>
  <si>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</si>
  <si>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</si>
  <si>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</si>
  <si>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</si>
  <si>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</si>
  <si>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</si>
  <si>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</si>
  <si>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</si>
  <si>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</si>
  <si>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</si>
  <si>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</si>
  <si>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</si>
  <si>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</si>
  <si>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</si>
  <si>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</si>
  <si>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</si>
  <si>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</si>
  <si>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</si>
  <si>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</si>
  <si>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</si>
  <si>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</si>
  <si>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</si>
  <si>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</si>
  <si>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</si>
  <si>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</si>
  <si>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</si>
  <si>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</si>
  <si>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</si>
  <si>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</si>
  <si>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</si>
  <si>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</si>
  <si>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</si>
  <si>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</si>
  <si>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</si>
  <si>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</si>
  <si>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</si>
  <si>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</si>
  <si>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</si>
  <si>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</si>
  <si>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</si>
  <si>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</si>
  <si>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</si>
  <si>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</si>
  <si>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</si>
  <si>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</si>
  <si>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</si>
  <si>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</si>
  <si>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</si>
  <si>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</si>
  <si>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</si>
  <si>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</si>
  <si>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</si>
  <si>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</si>
  <si>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</si>
  <si>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</si>
  <si>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</si>
  <si>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</si>
  <si>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</si>
  <si>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</si>
  <si>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</si>
  <si>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</si>
  <si>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</si>
  <si>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</si>
  <si>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</si>
  <si>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</si>
  <si>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</si>
  <si>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</si>
  <si>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</si>
  <si>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</si>
  <si>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</si>
  <si>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</si>
  <si>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</si>
  <si>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</si>
  <si>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</si>
  <si>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</si>
  <si>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</si>
  <si>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</si>
  <si>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</si>
  <si>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</si>
  <si>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</si>
  <si>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</si>
  <si>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</si>
  <si>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</si>
  <si>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</si>
  <si>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</si>
  <si>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</si>
  <si>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</si>
  <si>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</si>
  <si>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</si>
  <si>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</si>
  <si>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</si>
  <si>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</si>
  <si>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</si>
  <si>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</si>
  <si>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</si>
  <si>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</si>
  <si>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</si>
  <si>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</si>
  <si>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</si>
  <si>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</si>
  <si>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</si>
  <si>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</si>
  <si>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</si>
  <si>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</si>
  <si>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</si>
  <si>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</si>
  <si>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</si>
  <si>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</si>
  <si>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</si>
  <si>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</si>
  <si>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</si>
  <si>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</si>
  <si>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</si>
  <si>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</si>
  <si>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</si>
  <si>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</si>
  <si>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</si>
  <si>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</si>
  <si>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</si>
  <si>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</si>
  <si>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</si>
  <si>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</si>
  <si>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</si>
  <si>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</si>
  <si>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</si>
  <si>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</si>
  <si>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</si>
  <si>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</si>
  <si>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</si>
  <si>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</si>
  <si>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</si>
  <si>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</si>
  <si>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</si>
  <si>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</si>
  <si>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</si>
  <si>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</si>
  <si>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</si>
  <si>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</si>
  <si>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</si>
  <si>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</si>
  <si>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</si>
  <si>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</si>
  <si>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</si>
  <si>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</si>
  <si>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</si>
  <si>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</si>
  <si>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</si>
  <si>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</si>
  <si>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</si>
  <si>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</si>
  <si>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</si>
  <si>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</si>
  <si>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</si>
  <si>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</si>
  <si>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</si>
  <si>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</si>
  <si>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</si>
  <si>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</si>
  <si>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</si>
  <si>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</si>
  <si>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</si>
  <si>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</si>
  <si>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</si>
  <si>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</si>
  <si>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</si>
  <si>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</si>
  <si>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</si>
  <si>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</si>
  <si>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</si>
  <si>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</si>
  <si>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</si>
  <si>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</si>
  <si>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</si>
  <si>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</si>
  <si>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</si>
  <si>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</si>
  <si>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</si>
  <si>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</si>
  <si>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</si>
  <si>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</si>
  <si>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</si>
  <si>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</si>
  <si>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</si>
  <si>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</si>
  <si>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</si>
  <si>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</si>
  <si>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</si>
  <si>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</si>
  <si>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</si>
  <si>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</si>
  <si>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</si>
  <si>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</si>
  <si>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</si>
  <si>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</si>
  <si>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</si>
  <si>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</si>
  <si>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</si>
  <si>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</si>
  <si>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</si>
  <si>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</si>
  <si>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</si>
  <si>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</si>
  <si>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</si>
  <si>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</si>
  <si>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</si>
  <si>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</si>
  <si>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</si>
  <si>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</si>
  <si>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</si>
  <si>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</si>
  <si>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</si>
  <si>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</si>
  <si>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</si>
  <si>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</si>
  <si>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</si>
  <si>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</si>
  <si>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</si>
  <si>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</si>
  <si>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</si>
  <si>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</si>
  <si>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</si>
  <si>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</si>
  <si>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</si>
  <si>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</si>
  <si>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</si>
  <si>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</si>
  <si>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</si>
  <si>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</si>
  <si>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</si>
  <si>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</si>
  <si>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</si>
  <si>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</si>
  <si>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</si>
  <si>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</si>
  <si>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</si>
  <si>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</si>
  <si>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</si>
  <si>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</si>
  <si>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</si>
  <si>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</si>
  <si>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</si>
  <si>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</si>
  <si>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</si>
  <si>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</si>
  <si>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</si>
  <si>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</si>
  <si>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</si>
  <si>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</si>
  <si>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</si>
  <si>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</si>
  <si>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</si>
  <si>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</si>
  <si>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</si>
  <si>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</si>
  <si>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</si>
  <si>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</si>
  <si>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</si>
  <si>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</si>
  <si>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</si>
  <si>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</si>
  <si>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</si>
  <si>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</si>
  <si>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</si>
  <si>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</si>
  <si>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</si>
  <si>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</si>
  <si>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</si>
  <si>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</si>
  <si>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</si>
  <si>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</si>
  <si>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</si>
  <si>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</si>
  <si>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</si>
  <si>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</si>
  <si>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</si>
  <si>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</si>
  <si>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</si>
  <si>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</si>
  <si>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</si>
  <si>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</si>
  <si>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</si>
  <si>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</si>
  <si>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</si>
  <si>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</si>
  <si>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</si>
  <si>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</si>
  <si>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</si>
  <si>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</si>
  <si>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</si>
  <si>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</si>
  <si>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</si>
  <si>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</si>
  <si>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</si>
  <si>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</si>
  <si>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</si>
  <si>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</si>
  <si>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</si>
  <si>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</si>
  <si>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</si>
  <si>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</si>
  <si>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</si>
  <si>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</si>
  <si>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</si>
  <si>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</si>
  <si>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</si>
  <si>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</si>
  <si>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</si>
  <si>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</si>
  <si>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</si>
  <si>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</si>
  <si>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</si>
  <si>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</si>
  <si>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</si>
  <si>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</si>
  <si>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</si>
  <si>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</si>
  <si>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</si>
  <si>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</si>
  <si>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</si>
  <si>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</si>
  <si>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</si>
  <si>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</si>
  <si>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</si>
  <si>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</si>
  <si>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</si>
  <si>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</si>
  <si>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</si>
  <si>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</si>
  <si>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</si>
  <si>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</si>
  <si>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</si>
  <si>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</si>
  <si>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</si>
  <si>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</si>
  <si>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</si>
  <si>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</si>
  <si>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</si>
  <si>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</si>
  <si>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</si>
  <si>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</si>
  <si>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</si>
  <si>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</si>
  <si>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</si>
  <si>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</si>
  <si>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</si>
  <si>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</si>
  <si>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</si>
  <si>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</si>
  <si>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</si>
  <si>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</si>
  <si>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</si>
  <si>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</si>
  <si>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</si>
  <si>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</si>
  <si>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</si>
  <si>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</si>
  <si>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</si>
  <si>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</si>
  <si>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</si>
  <si>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</si>
  <si>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</si>
  <si>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</si>
  <si>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</si>
  <si>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</si>
  <si>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</si>
  <si>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</si>
  <si>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</si>
  <si>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</si>
  <si>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</si>
  <si>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</si>
  <si>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</si>
  <si>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</si>
  <si>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</si>
  <si>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</si>
  <si>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</si>
  <si>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</si>
  <si>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</si>
  <si>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</si>
  <si>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</si>
  <si>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</si>
  <si>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</si>
  <si>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</si>
  <si>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</si>
  <si>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</si>
  <si>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</si>
  <si>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</si>
  <si>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</si>
  <si>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</si>
  <si>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</si>
  <si>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</si>
  <si>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</si>
  <si>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</si>
  <si>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</si>
  <si>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</si>
  <si>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</si>
  <si>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</si>
  <si>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</si>
  <si>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</si>
  <si>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</si>
  <si>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</si>
  <si>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</si>
  <si>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</si>
  <si>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</si>
  <si>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</si>
  <si>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</si>
  <si>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</si>
  <si>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</si>
  <si>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</si>
  <si>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</si>
  <si>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</si>
  <si>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</si>
  <si>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</si>
  <si>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</si>
  <si>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</si>
  <si>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</si>
  <si>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</si>
  <si>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</si>
  <si>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</si>
  <si>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</si>
  <si>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</si>
  <si>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</si>
  <si>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</si>
  <si>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</si>
  <si>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</si>
  <si>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</si>
  <si>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</si>
  <si>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</si>
  <si>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</si>
  <si>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</si>
  <si>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</si>
  <si>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</si>
  <si>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</si>
  <si>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</si>
  <si>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</si>
  <si>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</si>
  <si>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</si>
  <si>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</si>
  <si>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</si>
  <si>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</si>
  <si>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</si>
  <si>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</si>
  <si>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</si>
  <si>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</si>
  <si>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</si>
  <si>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</si>
  <si>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</si>
  <si>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</si>
  <si>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</si>
  <si>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</si>
  <si>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</si>
  <si>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</si>
  <si>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</si>
  <si>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</si>
  <si>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</si>
  <si>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</si>
  <si>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</si>
  <si>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</si>
  <si>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</si>
  <si>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</si>
  <si>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</si>
  <si>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</si>
  <si>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</si>
  <si>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</si>
  <si>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</si>
  <si>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</si>
  <si>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</si>
  <si>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</si>
  <si>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</si>
  <si>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</si>
  <si>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</si>
  <si>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</si>
  <si>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</si>
  <si>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</si>
  <si>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</si>
  <si>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</si>
  <si>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</si>
  <si>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</si>
  <si>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</si>
  <si>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</si>
  <si>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</si>
  <si>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</si>
  <si>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</si>
  <si>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</si>
  <si>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</si>
  <si>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</si>
  <si>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</si>
  <si>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</si>
  <si>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</si>
  <si>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</si>
  <si>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</si>
  <si>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</si>
  <si>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</si>
  <si>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</si>
  <si>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</si>
  <si>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</si>
  <si>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</si>
  <si>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</si>
  <si>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</si>
  <si>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</si>
  <si>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</si>
  <si>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</si>
  <si>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</si>
  <si>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</si>
  <si>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</si>
  <si>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</si>
  <si>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</si>
  <si>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</si>
  <si>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</si>
  <si>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</si>
  <si>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</si>
  <si>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</si>
  <si>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</si>
  <si>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</si>
  <si>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</si>
  <si>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</si>
  <si>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</si>
  <si>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</si>
  <si>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</si>
  <si>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</si>
  <si>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</si>
  <si>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</si>
  <si>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</si>
  <si>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</si>
  <si>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</si>
  <si>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</si>
  <si>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</si>
  <si>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</si>
  <si>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</si>
  <si>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</si>
  <si>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</si>
  <si>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</si>
  <si>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</si>
  <si>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</si>
  <si>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</si>
  <si>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</si>
  <si>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</si>
  <si>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</si>
  <si>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</si>
  <si>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</si>
  <si>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</si>
  <si>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</si>
  <si>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</si>
  <si>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</si>
  <si>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</si>
  <si>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</si>
  <si>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</si>
  <si>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</si>
  <si>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</si>
  <si>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</si>
  <si>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</si>
  <si>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</si>
  <si>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</si>
  <si>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</si>
  <si>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</si>
  <si>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</si>
  <si>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</si>
  <si>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</si>
  <si>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</si>
  <si>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</si>
  <si>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</si>
  <si>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</si>
  <si>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</si>
  <si>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</si>
  <si>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</si>
  <si>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</si>
  <si>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</si>
  <si>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</si>
  <si>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</si>
  <si>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</si>
  <si>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</si>
  <si>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</si>
  <si>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</si>
  <si>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</si>
  <si>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</si>
  <si>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</si>
  <si>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</si>
  <si>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</si>
  <si>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</si>
  <si>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</si>
  <si>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</si>
  <si>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</si>
  <si>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</si>
  <si>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</si>
  <si>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</si>
  <si>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</si>
  <si>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</si>
  <si>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</si>
  <si>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</si>
  <si>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</si>
  <si>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</si>
  <si>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</si>
  <si>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</si>
  <si>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</si>
  <si>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</si>
  <si>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</si>
  <si>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</si>
  <si>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</si>
  <si>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</si>
  <si>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</si>
  <si>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</si>
  <si>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</si>
  <si>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</si>
  <si>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</si>
  <si>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</si>
  <si>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</si>
  <si>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</si>
  <si>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</si>
  <si>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</si>
  <si>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</si>
  <si>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</si>
  <si>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</si>
  <si>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</si>
  <si>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</si>
  <si>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</si>
  <si>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</si>
  <si>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</si>
  <si>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</si>
  <si>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</si>
  <si>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</si>
  <si>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</si>
  <si>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</si>
  <si>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</si>
  <si>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</si>
  <si>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</si>
  <si>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</si>
  <si>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</si>
  <si>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</si>
  <si>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</si>
  <si>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</si>
  <si>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</si>
  <si>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</si>
  <si>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</si>
  <si>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</si>
  <si>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</si>
  <si>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</si>
  <si>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</si>
  <si>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</si>
  <si>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</si>
  <si>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</si>
  <si>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</si>
  <si>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</si>
  <si>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</si>
  <si>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</si>
  <si>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</si>
  <si>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</si>
  <si>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</si>
  <si>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</si>
  <si>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</si>
  <si>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</si>
  <si>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</si>
  <si>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</si>
  <si>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</si>
  <si>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</si>
  <si>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</si>
  <si>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</si>
  <si>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</si>
  <si>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</si>
  <si>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</si>
  <si>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</si>
  <si>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</si>
  <si>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</si>
  <si>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</si>
  <si>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</si>
  <si>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</si>
  <si>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</si>
  <si>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</si>
  <si>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</si>
  <si>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</si>
  <si>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</si>
  <si>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</si>
  <si>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</si>
  <si>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</si>
  <si>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</si>
  <si>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</si>
  <si>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</si>
  <si>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</si>
  <si>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</si>
  <si>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</si>
  <si>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</si>
  <si>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</si>
  <si>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</si>
  <si>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</si>
  <si>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</si>
  <si>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</si>
  <si>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</si>
  <si>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</si>
  <si>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</si>
  <si>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</si>
  <si>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</si>
  <si>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</si>
  <si>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</si>
  <si>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</si>
  <si>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</si>
  <si>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</si>
  <si>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</si>
  <si>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</si>
  <si>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</si>
  <si>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</si>
  <si>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</si>
  <si>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</si>
  <si>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</si>
  <si>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</si>
  <si>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</si>
  <si>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</si>
  <si>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</si>
  <si>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</si>
  <si>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</si>
  <si>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</si>
  <si>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</si>
  <si>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</si>
  <si>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</si>
  <si>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</si>
  <si>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</si>
  <si>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</si>
  <si>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</si>
  <si>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</si>
  <si>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</si>
  <si>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</si>
  <si>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</si>
  <si>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</si>
  <si>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</si>
  <si>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</si>
  <si>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</si>
  <si>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</si>
  <si>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</si>
  <si>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</si>
  <si>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</si>
  <si>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</si>
  <si>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</si>
  <si>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</si>
  <si>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</si>
  <si>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</si>
  <si>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</si>
  <si>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</si>
  <si>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</si>
  <si>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</si>
  <si>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</si>
  <si>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</si>
  <si>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</si>
  <si>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</si>
  <si>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</si>
  <si>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</si>
  <si>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</si>
  <si>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</si>
  <si>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</si>
  <si>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</si>
  <si>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</si>
  <si>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</si>
  <si>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</si>
  <si>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</si>
  <si>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</si>
  <si>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</si>
  <si>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</si>
  <si>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</si>
  <si>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</si>
  <si>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</si>
  <si>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</si>
  <si>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</si>
  <si>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</si>
  <si>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</si>
  <si>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</si>
  <si>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</si>
  <si>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</si>
  <si>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</si>
  <si>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</si>
  <si>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</si>
  <si>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</si>
  <si>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</si>
  <si>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</si>
  <si>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</si>
  <si>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</si>
  <si>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</si>
  <si>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</si>
  <si>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</si>
  <si>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</si>
  <si>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</si>
  <si>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</si>
  <si>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</si>
  <si>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</si>
  <si>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</si>
  <si>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</si>
  <si>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</si>
  <si>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</si>
  <si>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</si>
  <si>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</si>
  <si>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</si>
  <si>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</si>
  <si>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</si>
  <si>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</si>
  <si>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</si>
  <si>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</si>
  <si>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</si>
  <si>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</si>
  <si>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</si>
  <si>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</si>
  <si>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</si>
  <si>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</si>
  <si>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</si>
  <si>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</si>
  <si>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</si>
  <si>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</si>
  <si>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</si>
  <si>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</si>
  <si>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</si>
  <si>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</si>
  <si>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</si>
  <si>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</si>
  <si>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</si>
  <si>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</si>
  <si>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</si>
  <si>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</si>
  <si>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</si>
  <si>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</si>
  <si>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</si>
  <si>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</si>
  <si>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</si>
  <si>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</si>
  <si>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</si>
  <si>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</si>
  <si>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</si>
  <si>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</si>
  <si>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</si>
  <si>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</si>
  <si>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</si>
  <si>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</si>
  <si>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</si>
  <si>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</si>
  <si>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</si>
  <si>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</si>
  <si>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</si>
  <si>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</si>
  <si>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</si>
  <si>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</si>
  <si>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</si>
  <si>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</si>
  <si>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</si>
  <si>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</si>
  <si>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</si>
  <si>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</si>
  <si>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</si>
  <si>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</si>
  <si>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</si>
  <si>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</si>
  <si>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</si>
  <si>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</si>
  <si>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</si>
  <si>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</si>
  <si>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</si>
  <si>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</si>
  <si>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</si>
  <si>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</si>
  <si>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</si>
  <si>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</si>
  <si>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</si>
  <si>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</si>
  <si>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</si>
  <si>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</si>
  <si>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</si>
  <si>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</si>
  <si>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</si>
  <si>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</si>
  <si>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</si>
  <si>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</si>
  <si>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</si>
  <si>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</si>
  <si>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</si>
  <si>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</si>
  <si>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</si>
  <si>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</si>
  <si>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</si>
  <si>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</si>
  <si>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</si>
  <si>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</si>
  <si>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</si>
  <si>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</si>
  <si>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</si>
  <si>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</si>
  <si>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</si>
  <si>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</si>
  <si>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</si>
  <si>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</si>
  <si>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</si>
  <si>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</si>
  <si>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</si>
  <si>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</si>
  <si>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</si>
  <si>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</si>
  <si>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</si>
  <si>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</si>
  <si>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</si>
  <si>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</si>
  <si>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</si>
  <si>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</si>
  <si>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</si>
  <si>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</si>
  <si>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</si>
  <si>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</si>
  <si>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</si>
  <si>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</si>
  <si>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</si>
  <si>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</si>
  <si>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</si>
  <si>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</si>
  <si>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</si>
  <si>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</si>
  <si>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</si>
  <si>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</si>
  <si>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</si>
  <si>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</si>
  <si>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</si>
  <si>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</si>
  <si>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</si>
  <si>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</si>
  <si>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</si>
  <si>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</si>
  <si>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</si>
  <si>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</si>
  <si>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</si>
  <si>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</si>
  <si>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</si>
  <si>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</si>
  <si>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</si>
  <si>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</si>
  <si>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</si>
  <si>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</si>
  <si>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</si>
  <si>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</si>
  <si>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</si>
  <si>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</si>
  <si>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</si>
  <si>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</si>
  <si>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</si>
  <si>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</si>
  <si>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</si>
  <si>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</si>
  <si>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</si>
  <si>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</si>
  <si>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</si>
  <si>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</si>
  <si>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</si>
  <si>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</si>
  <si>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</si>
  <si>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</si>
  <si>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</si>
  <si>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</si>
  <si>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</si>
  <si>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</si>
  <si>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</si>
  <si>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</si>
  <si>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</si>
  <si>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</si>
  <si>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</si>
  <si>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</si>
  <si>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</si>
  <si>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</si>
  <si>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</si>
  <si>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</si>
  <si>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</si>
  <si>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</si>
  <si>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</si>
  <si>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</si>
  <si>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</si>
  <si>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</si>
  <si>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</si>
  <si>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</si>
  <si>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</si>
  <si>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</si>
  <si>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</si>
  <si>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</si>
  <si>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</si>
  <si>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</si>
  <si>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</si>
  <si>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</si>
  <si>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</si>
  <si>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</si>
  <si>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</si>
  <si>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</si>
  <si>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</si>
  <si>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</si>
  <si>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</si>
  <si>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</si>
  <si>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</si>
  <si>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</si>
  <si>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</si>
  <si>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</si>
  <si>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</si>
  <si>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</si>
  <si>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</si>
  <si>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</si>
  <si>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</si>
  <si>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</si>
  <si>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</si>
  <si>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</si>
  <si>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</si>
  <si>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</si>
  <si>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</si>
  <si>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</si>
  <si>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</si>
  <si>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</si>
  <si>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</si>
  <si>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</si>
  <si>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</si>
  <si>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</si>
  <si>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</si>
  <si>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</si>
  <si>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</si>
  <si>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</si>
  <si>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</si>
  <si>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</si>
  <si>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</si>
  <si>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</si>
  <si>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</si>
  <si>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</si>
  <si>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</si>
  <si>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</si>
  <si>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</si>
  <si>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</si>
  <si>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</si>
  <si>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</si>
  <si>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</si>
  <si>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</si>
  <si>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</si>
  <si>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</si>
  <si>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</si>
  <si>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</si>
  <si>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</si>
  <si>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</si>
  <si>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</si>
  <si>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</si>
  <si>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</si>
  <si>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</si>
  <si>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</si>
  <si>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</si>
  <si>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</si>
  <si>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</si>
  <si>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</si>
  <si>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</si>
  <si>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</si>
  <si>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</si>
  <si>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</si>
  <si>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</si>
  <si>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</si>
  <si>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</si>
  <si>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</si>
  <si>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</si>
  <si>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</si>
  <si>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</si>
  <si>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</si>
  <si>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</si>
  <si>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</si>
  <si>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</si>
  <si>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</si>
  <si>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</si>
  <si>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</si>
  <si>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</si>
  <si>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</si>
  <si>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</si>
  <si>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</si>
  <si>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</si>
  <si>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</si>
  <si>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</si>
  <si>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</si>
  <si>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</si>
  <si>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</si>
  <si>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</si>
  <si>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</si>
  <si>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</si>
  <si>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</si>
  <si>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</si>
  <si>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</si>
  <si>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</si>
  <si>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</si>
  <si>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</si>
  <si>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</si>
  <si>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</si>
  <si>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</si>
  <si>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</si>
  <si>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</si>
  <si>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</si>
  <si>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</si>
  <si>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</si>
  <si>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</si>
  <si>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</si>
  <si>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</si>
  <si>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</si>
  <si>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</si>
  <si>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</si>
  <si>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</si>
  <si>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</si>
  <si>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</si>
  <si>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</si>
  <si>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</si>
  <si>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</si>
  <si>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</si>
  <si>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</si>
  <si>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</si>
  <si>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</si>
  <si>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</si>
  <si>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</si>
  <si>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</si>
  <si>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</si>
  <si>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</si>
  <si>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</si>
  <si>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</si>
  <si>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</si>
  <si>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</si>
  <si>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</si>
  <si>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</si>
  <si>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</si>
  <si>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</si>
  <si>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</si>
  <si>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</si>
  <si>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</si>
  <si>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</si>
  <si>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</si>
  <si>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</si>
  <si>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</si>
  <si>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</si>
  <si>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</si>
  <si>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</si>
  <si>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</si>
  <si>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</si>
  <si>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</si>
  <si>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</si>
  <si>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</si>
  <si>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</si>
  <si>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</si>
  <si>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</si>
  <si>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</si>
  <si>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</si>
  <si>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</si>
  <si>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</si>
  <si>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</si>
  <si>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</si>
  <si>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</si>
  <si>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</si>
  <si>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</si>
  <si>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</si>
  <si>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</si>
  <si>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</si>
  <si>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</si>
  <si>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</si>
  <si>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</si>
  <si>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</si>
  <si>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</si>
  <si>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</si>
  <si>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</si>
  <si>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</si>
  <si>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</si>
  <si>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</si>
  <si>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</si>
  <si>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</si>
  <si>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</si>
  <si>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</si>
  <si>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</si>
  <si>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</si>
  <si>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</si>
  <si>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</si>
  <si>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</si>
  <si>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</si>
  <si>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</si>
  <si>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</si>
  <si>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</si>
  <si>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</si>
  <si>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</si>
  <si>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</si>
  <si>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</si>
  <si>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</si>
  <si>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</si>
  <si>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</si>
  <si>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</si>
  <si>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</si>
  <si>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</si>
  <si>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</si>
  <si>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</si>
  <si>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</si>
  <si>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</si>
  <si>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</si>
  <si>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</si>
  <si>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</si>
  <si>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</si>
  <si>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</si>
  <si>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</si>
  <si>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</si>
  <si>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</si>
  <si>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</si>
  <si>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</si>
  <si>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</si>
  <si>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</si>
  <si>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</si>
  <si>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</si>
  <si>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</si>
  <si>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</si>
  <si>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</si>
  <si>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</si>
  <si>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</si>
  <si>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</si>
  <si>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</si>
  <si>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</si>
  <si>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</si>
  <si>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</si>
  <si>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</si>
  <si>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</si>
  <si>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</si>
  <si>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</si>
  <si>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</si>
  <si>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</si>
  <si>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</si>
  <si>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</si>
  <si>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</si>
  <si>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</si>
  <si>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</si>
  <si>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</si>
  <si>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</si>
  <si>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</si>
  <si>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</si>
  <si>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</si>
  <si>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</si>
  <si>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</si>
  <si>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</si>
  <si>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</si>
  <si>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</si>
  <si>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</si>
  <si>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</si>
  <si>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</si>
  <si>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</si>
  <si>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</si>
  <si>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</si>
  <si>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</si>
  <si>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</si>
  <si>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</si>
  <si>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</si>
  <si>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</si>
  <si>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</si>
  <si>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</si>
  <si>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</si>
  <si>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</si>
  <si>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</si>
  <si>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</si>
  <si>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</si>
  <si>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</si>
  <si>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</si>
  <si>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</si>
  <si>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</si>
  <si>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</si>
  <si>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</si>
  <si>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</si>
  <si>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</si>
  <si>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</si>
  <si>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</si>
  <si>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</si>
  <si>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</si>
  <si>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</si>
  <si>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</si>
  <si>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</si>
  <si>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</si>
  <si>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</si>
  <si>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</si>
  <si>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</si>
  <si>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</si>
  <si>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</si>
  <si>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</si>
  <si>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</si>
  <si>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</si>
  <si>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</si>
  <si>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</si>
  <si>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</si>
  <si>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</si>
  <si>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</si>
  <si>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</si>
  <si>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</si>
  <si>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</si>
  <si>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</si>
  <si>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</si>
  <si>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</si>
  <si>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</si>
  <si>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</si>
  <si>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</si>
  <si>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</si>
  <si>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</si>
  <si>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</si>
  <si>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</si>
  <si>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</si>
  <si>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</si>
  <si>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</si>
  <si>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</si>
  <si>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</si>
  <si>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</si>
  <si>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</si>
  <si>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</si>
  <si>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</si>
  <si>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</si>
  <si>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</si>
  <si>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</si>
  <si>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</si>
  <si>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</si>
  <si>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</si>
  <si>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</si>
  <si>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</si>
  <si>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</si>
  <si>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</si>
  <si>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</si>
  <si>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</si>
  <si>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</si>
  <si>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</si>
  <si>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</si>
  <si>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</si>
  <si>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</si>
  <si>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</si>
  <si>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</si>
  <si>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</si>
  <si>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</si>
  <si>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</si>
  <si>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</si>
  <si>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</si>
  <si>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</si>
  <si>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</si>
  <si>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</si>
  <si>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</si>
  <si>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</si>
  <si>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</si>
  <si>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</si>
  <si>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</si>
  <si>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</si>
  <si>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</si>
  <si>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</si>
  <si>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</si>
  <si>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</si>
  <si>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</si>
  <si>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</si>
  <si>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</si>
  <si>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</si>
  <si>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</si>
  <si>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</si>
  <si>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</si>
  <si>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</si>
  <si>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</si>
  <si>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</si>
  <si>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</si>
  <si>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</si>
  <si>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</si>
  <si>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</si>
  <si>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</si>
  <si>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</si>
  <si>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</si>
  <si>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</si>
  <si>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</si>
  <si>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</si>
  <si>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</si>
  <si>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</si>
  <si>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</si>
  <si>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</si>
  <si>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</si>
  <si>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</si>
  <si>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</si>
  <si>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</si>
  <si>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</si>
  <si>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</si>
  <si>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</si>
  <si>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</si>
  <si>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</si>
  <si>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</si>
  <si>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</si>
  <si>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</si>
  <si>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</si>
  <si>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</si>
  <si>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</si>
  <si>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</si>
  <si>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</si>
  <si>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</si>
  <si>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</si>
  <si>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</si>
  <si>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</si>
  <si>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</si>
  <si>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</si>
  <si>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</si>
  <si>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</si>
  <si>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</si>
  <si>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</si>
  <si>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</si>
  <si>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</si>
  <si>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</si>
  <si>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</si>
  <si>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</si>
  <si>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</si>
  <si>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</si>
  <si>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</si>
  <si>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</si>
  <si>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</si>
  <si>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</si>
  <si>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</si>
  <si>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</si>
  <si>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</si>
  <si>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</si>
  <si>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</si>
  <si>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</si>
  <si>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</si>
  <si>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</si>
  <si>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</si>
  <si>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</si>
  <si>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</si>
  <si>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</si>
  <si>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</si>
  <si>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</si>
  <si>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</si>
  <si>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</si>
  <si>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</si>
  <si>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</si>
  <si>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</si>
  <si>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</si>
  <si>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</si>
  <si>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</si>
  <si>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</si>
  <si>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</si>
  <si>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</si>
  <si>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</si>
  <si>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</si>
  <si>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</si>
  <si>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</si>
  <si>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</si>
  <si>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</si>
  <si>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</si>
  <si>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</si>
  <si>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</si>
  <si>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</si>
  <si>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</si>
  <si>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</si>
  <si>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</si>
  <si>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</si>
  <si>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</si>
  <si>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</si>
  <si>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</si>
  <si>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</si>
  <si>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</si>
  <si>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</si>
  <si>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</si>
  <si>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</si>
  <si>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</si>
  <si>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</si>
  <si>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</si>
  <si>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</si>
  <si>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</si>
  <si>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</si>
  <si>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</si>
  <si>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</si>
  <si>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</si>
  <si>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</si>
  <si>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</si>
  <si>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</si>
  <si>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</si>
  <si>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</si>
  <si>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</si>
  <si>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</si>
  <si>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</si>
  <si>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</si>
  <si>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</si>
  <si>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</si>
  <si>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</si>
  <si>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</si>
  <si>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</si>
  <si>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</si>
  <si>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</si>
  <si>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</si>
  <si>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</si>
  <si>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</si>
  <si>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</si>
  <si>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</si>
  <si>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</si>
  <si>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</si>
  <si>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</si>
  <si>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</si>
  <si>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</si>
  <si>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</si>
  <si>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</si>
  <si>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</si>
  <si>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</si>
  <si>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</si>
  <si>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</si>
  <si>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</si>
  <si>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</si>
  <si>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</si>
  <si>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</si>
  <si>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</si>
  <si>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</si>
  <si>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</si>
  <si>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</si>
  <si>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</si>
  <si>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</si>
  <si>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</si>
  <si>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</si>
  <si>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</si>
  <si>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</si>
  <si>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</si>
  <si>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</si>
  <si>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</si>
  <si>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</si>
  <si>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</si>
  <si>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</si>
  <si>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</si>
  <si>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</si>
  <si>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</si>
  <si>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</si>
  <si>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</si>
  <si>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</si>
  <si>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</si>
  <si>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</si>
  <si>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</si>
  <si>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</si>
  <si>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</si>
  <si>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</si>
  <si>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</si>
  <si>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</si>
  <si>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</si>
  <si>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</si>
  <si>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</si>
  <si>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</si>
  <si>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</si>
  <si>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</si>
  <si>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</si>
  <si>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</si>
  <si>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</si>
  <si>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</si>
  <si>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</si>
  <si>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</si>
  <si>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</si>
  <si>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</si>
  <si>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</si>
  <si>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</si>
  <si>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</si>
  <si>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</si>
  <si>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</si>
  <si>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</si>
  <si>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</si>
  <si>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</si>
  <si>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</si>
  <si>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</si>
  <si>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</si>
  <si>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</si>
  <si>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</si>
  <si>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</si>
  <si>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</si>
  <si>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</si>
  <si>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</si>
  <si>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</si>
  <si>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</si>
  <si>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</si>
  <si>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</si>
  <si>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</si>
  <si>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</si>
  <si>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</si>
  <si>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</si>
  <si>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</si>
  <si>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</si>
  <si>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</si>
  <si>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</si>
  <si>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</si>
  <si>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</si>
  <si>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</si>
  <si>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</si>
  <si>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</si>
  <si>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</si>
  <si>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</si>
  <si>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</si>
  <si>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</si>
  <si>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</si>
  <si>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</si>
  <si>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</si>
  <si>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</si>
  <si>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</si>
  <si>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</si>
  <si>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</si>
  <si>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</si>
  <si>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</si>
  <si>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</si>
  <si>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</si>
  <si>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</si>
  <si>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</si>
  <si>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</si>
  <si>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</si>
  <si>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</si>
  <si>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</si>
  <si>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</si>
  <si>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</si>
  <si>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</si>
  <si>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</si>
  <si>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</si>
  <si>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</si>
  <si>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</si>
  <si>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</si>
  <si>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</si>
  <si>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</si>
  <si>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</si>
  <si>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</si>
  <si>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</si>
  <si>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</si>
  <si>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</si>
  <si>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</si>
  <si>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</si>
  <si>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</si>
  <si>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</si>
  <si>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</si>
  <si>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</si>
  <si>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</si>
  <si>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</si>
  <si>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</si>
  <si>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</si>
  <si>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</si>
  <si>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</si>
  <si>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</si>
  <si>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</si>
  <si>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</si>
  <si>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</si>
  <si>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</si>
  <si>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</si>
  <si>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</si>
  <si>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</si>
  <si>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</si>
  <si>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</si>
  <si>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</si>
  <si>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</si>
  <si>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</si>
  <si>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</si>
  <si>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</si>
  <si>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</si>
  <si>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</si>
  <si>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</si>
  <si>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</si>
  <si>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</si>
  <si>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</si>
  <si>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</si>
  <si>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</si>
  <si>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</si>
  <si>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</si>
  <si>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</si>
  <si>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</si>
  <si>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</si>
  <si>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</si>
  <si>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</si>
  <si>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</si>
  <si>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</si>
  <si>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</si>
  <si>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</si>
  <si>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</si>
  <si>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</si>
  <si>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</si>
  <si>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</si>
  <si>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</si>
  <si>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</si>
  <si>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</si>
  <si>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</si>
  <si>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</si>
  <si>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</si>
  <si>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</si>
  <si>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</si>
  <si>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</si>
  <si>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</si>
  <si>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</si>
  <si>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</si>
  <si>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</si>
  <si>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</si>
  <si>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</si>
  <si>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</si>
  <si>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</si>
  <si>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</si>
  <si>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</si>
  <si>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</si>
  <si>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</si>
  <si>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</si>
  <si>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</si>
  <si>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</si>
  <si>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</si>
  <si>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</si>
  <si>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</si>
  <si>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</si>
  <si>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</si>
  <si>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</si>
  <si>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</si>
  <si>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</si>
  <si>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</si>
  <si>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</si>
  <si>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</si>
  <si>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</si>
  <si>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</si>
  <si>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</si>
  <si>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</si>
  <si>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</si>
  <si>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</si>
  <si>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</si>
  <si>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</si>
  <si>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</si>
  <si>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</si>
  <si>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</si>
  <si>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</si>
  <si>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</si>
  <si>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</si>
  <si>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</si>
  <si>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</si>
  <si>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</si>
  <si>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</si>
  <si>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</si>
  <si>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</si>
  <si>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</si>
  <si>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</si>
  <si>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</si>
  <si>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</si>
  <si>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</si>
  <si>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</si>
  <si>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</si>
  <si>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</si>
  <si>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</si>
  <si>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</si>
  <si>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</si>
  <si>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</si>
  <si>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</si>
  <si>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</si>
  <si>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</si>
  <si>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</si>
  <si>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</si>
  <si>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</si>
  <si>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</si>
  <si>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</si>
  <si>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</si>
  <si>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</si>
  <si>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</si>
  <si>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</si>
  <si>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</si>
  <si>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</si>
  <si>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</si>
  <si>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</si>
  <si>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</si>
  <si>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</si>
  <si>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</si>
  <si>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</si>
  <si>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</si>
  <si>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</si>
  <si>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</si>
  <si>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</si>
  <si>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</si>
  <si>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</si>
  <si>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</si>
  <si>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</si>
  <si>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</si>
  <si>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</si>
  <si>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</si>
  <si>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</si>
  <si>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</si>
  <si>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</si>
  <si>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</si>
  <si>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</si>
  <si>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</si>
  <si>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</si>
  <si>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</si>
  <si>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</si>
  <si>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</si>
  <si>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</si>
  <si>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</si>
  <si>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</si>
  <si>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</si>
  <si>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</si>
  <si>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</si>
  <si>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</si>
  <si>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</si>
  <si>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</si>
  <si>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</si>
  <si>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</si>
  <si>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</si>
  <si>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</si>
  <si>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</si>
  <si>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</si>
  <si>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</si>
  <si>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</si>
  <si>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</si>
  <si>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</si>
  <si>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</si>
  <si>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</si>
  <si>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</si>
  <si>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</si>
  <si>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</si>
  <si>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</si>
  <si>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</si>
  <si>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</si>
  <si>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</si>
  <si>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</si>
  <si>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</si>
  <si>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</si>
  <si>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</si>
  <si>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</si>
  <si>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</si>
  <si>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</si>
  <si>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</si>
  <si>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</si>
  <si>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</si>
  <si>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</si>
  <si>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</si>
  <si>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</si>
  <si>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</si>
  <si>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</si>
  <si>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</si>
  <si>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</si>
  <si>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</si>
  <si>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</si>
  <si>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</si>
  <si>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</si>
  <si>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</si>
  <si>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</si>
  <si>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</si>
  <si>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</si>
  <si>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</si>
  <si>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</si>
  <si>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</si>
  <si>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</si>
  <si>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</si>
  <si>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</si>
  <si>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</si>
  <si>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</si>
  <si>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</si>
  <si>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</si>
  <si>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</si>
  <si>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</si>
  <si>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</si>
  <si>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</si>
  <si>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</si>
  <si>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</si>
  <si>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</si>
  <si>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</si>
  <si>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</si>
  <si>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</si>
  <si>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</si>
  <si>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</si>
  <si>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</si>
  <si>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</si>
  <si>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</si>
  <si>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</si>
  <si>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</si>
  <si>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</si>
  <si>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</si>
  <si>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</si>
  <si>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</si>
  <si>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</si>
  <si>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</si>
  <si>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</si>
  <si>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</si>
  <si>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</si>
  <si>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</si>
  <si>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</si>
  <si>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</si>
  <si>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</si>
  <si>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</si>
  <si>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</si>
  <si>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</si>
  <si>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</si>
  <si>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</si>
  <si>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</si>
  <si>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</si>
  <si>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</si>
  <si>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</si>
  <si>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</si>
  <si>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</si>
  <si>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</si>
  <si>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</si>
  <si>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</si>
  <si>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</si>
  <si>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</si>
  <si>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</si>
  <si>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</si>
  <si>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</si>
  <si>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</si>
  <si>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</si>
  <si>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</si>
  <si>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</si>
  <si>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</si>
  <si>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</si>
  <si>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</si>
  <si>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</si>
  <si>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</si>
  <si>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</si>
  <si>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</si>
  <si>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</si>
  <si>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</si>
  <si>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</si>
  <si>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</si>
  <si>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</si>
  <si>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</si>
  <si>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</si>
  <si>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</si>
  <si>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</si>
  <si>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</si>
  <si>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</si>
  <si>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</si>
  <si>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</si>
  <si>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</si>
  <si>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</si>
  <si>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</si>
  <si>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</si>
  <si>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</si>
  <si>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</si>
  <si>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</si>
  <si>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</si>
  <si>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</si>
  <si>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</si>
  <si>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</si>
  <si>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</si>
  <si>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</si>
  <si>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</si>
  <si>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</si>
  <si>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</si>
  <si>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</si>
  <si>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</si>
  <si>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</si>
  <si>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</si>
  <si>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</si>
  <si>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</si>
  <si>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</si>
  <si>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</si>
  <si>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</si>
  <si>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</si>
  <si>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</si>
  <si>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</si>
  <si>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</si>
  <si>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</si>
  <si>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</si>
  <si>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</si>
  <si>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</si>
  <si>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</si>
  <si>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</si>
  <si>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</si>
  <si>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</si>
  <si>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</si>
  <si>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</si>
  <si>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</si>
  <si>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</si>
  <si>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</si>
  <si>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</si>
  <si>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</si>
  <si>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</si>
  <si>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</si>
  <si>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</si>
  <si>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</si>
  <si>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</si>
  <si>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</si>
  <si>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</si>
  <si>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</si>
  <si>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</si>
  <si>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</si>
  <si>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</si>
  <si>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</si>
  <si>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</si>
  <si>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</si>
  <si>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</si>
  <si>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</si>
  <si>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</si>
  <si>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</si>
  <si>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</si>
  <si>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</si>
  <si>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</si>
  <si>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</si>
  <si>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</si>
  <si>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</si>
  <si>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</si>
  <si>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</si>
  <si>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</si>
  <si>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</si>
  <si>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</si>
  <si>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</si>
  <si>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</si>
  <si>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</si>
  <si>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</si>
  <si>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</si>
  <si>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</si>
  <si>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</si>
  <si>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</si>
  <si>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</si>
  <si>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</si>
  <si>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</si>
  <si>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</si>
  <si>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</si>
  <si>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</si>
  <si>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</si>
  <si>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</si>
  <si>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</si>
  <si>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</si>
  <si>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</si>
  <si>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</si>
  <si>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</si>
  <si>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</si>
  <si>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</si>
  <si>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</si>
  <si>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</si>
  <si>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</si>
  <si>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</si>
  <si>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</si>
  <si>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</si>
  <si>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</si>
  <si>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</si>
  <si>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</si>
  <si>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</si>
  <si>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</si>
  <si>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</si>
  <si>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</si>
  <si>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</si>
  <si>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</si>
  <si>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</si>
  <si>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</si>
  <si>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</si>
  <si>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</si>
  <si>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</si>
  <si>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</si>
  <si>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</si>
  <si>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</si>
  <si>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</si>
  <si>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</si>
  <si>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</si>
  <si>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</si>
  <si>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</si>
  <si>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</si>
  <si>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</si>
  <si>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</si>
  <si>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</si>
  <si>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</si>
  <si>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</si>
  <si>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</si>
  <si>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</si>
  <si>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</si>
  <si>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</si>
  <si>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</si>
  <si>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</si>
  <si>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</si>
  <si>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</si>
  <si>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</si>
  <si>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</si>
  <si>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</si>
  <si>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</si>
  <si>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</si>
  <si>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</si>
  <si>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</si>
  <si>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</si>
  <si>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</si>
  <si>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</si>
  <si>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</si>
  <si>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</si>
  <si>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</si>
  <si>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</si>
  <si>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</si>
  <si>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</si>
  <si>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</si>
  <si>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</si>
  <si>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</si>
  <si>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</si>
  <si>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</si>
  <si>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</si>
  <si>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</si>
  <si>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</si>
  <si>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</si>
  <si>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</si>
  <si>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</si>
  <si>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</si>
  <si>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</si>
  <si>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</si>
  <si>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</si>
  <si>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</si>
  <si>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</si>
  <si>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</si>
  <si>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</si>
  <si>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</si>
  <si>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</si>
  <si>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</si>
  <si>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</si>
  <si>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</si>
  <si>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</si>
  <si>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</si>
  <si>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</si>
  <si>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</si>
  <si>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</si>
  <si>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</si>
  <si>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</si>
  <si>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</si>
  <si>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</si>
  <si>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</si>
  <si>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</si>
  <si>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</si>
  <si>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</si>
  <si>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</si>
  <si>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</si>
  <si>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</si>
  <si>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</si>
  <si>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</si>
  <si>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</si>
  <si>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</si>
  <si>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</si>
  <si>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</si>
  <si>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</si>
  <si>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</si>
  <si>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</si>
  <si>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</si>
  <si>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</si>
  <si>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</si>
  <si>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</si>
  <si>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</si>
  <si>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</si>
  <si>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</si>
  <si>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</si>
  <si>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</si>
  <si>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</si>
  <si>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</si>
  <si>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</si>
  <si>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</si>
  <si>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</si>
  <si>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</si>
  <si>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</si>
  <si>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</si>
  <si>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</si>
  <si>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</si>
  <si>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</si>
  <si>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</si>
  <si>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</si>
  <si>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</si>
  <si>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</si>
  <si>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</si>
  <si>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</si>
  <si>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</si>
  <si>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</si>
  <si>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</si>
  <si>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</si>
  <si>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</si>
  <si>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</si>
  <si>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</si>
  <si>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</si>
  <si>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</si>
  <si>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</si>
  <si>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</si>
  <si>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</si>
  <si>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</si>
  <si>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</si>
  <si>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</si>
  <si>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</si>
  <si>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</si>
  <si>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</si>
  <si>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</si>
  <si>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</si>
  <si>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</si>
  <si>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</si>
  <si>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</si>
  <si>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</si>
  <si>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</si>
  <si>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</si>
  <si>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</si>
  <si>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</si>
  <si>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</si>
  <si>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</si>
  <si>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</si>
  <si>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</si>
  <si>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</si>
  <si>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</si>
  <si>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</si>
  <si>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</si>
  <si>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</si>
  <si>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</si>
  <si>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</si>
  <si>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</si>
  <si>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</si>
  <si>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</si>
  <si>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</si>
  <si>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</si>
  <si>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</si>
  <si>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</si>
  <si>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</si>
  <si>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</si>
  <si>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</si>
  <si>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</si>
  <si>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</si>
  <si>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</si>
  <si>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</si>
  <si>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</si>
  <si>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</si>
  <si>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</si>
  <si>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</si>
  <si>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</si>
  <si>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</si>
  <si>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</si>
  <si>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</si>
  <si>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</si>
  <si>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</si>
  <si>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</si>
  <si>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</si>
  <si>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</si>
  <si>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</si>
  <si>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</si>
  <si>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</si>
  <si>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</si>
  <si>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</si>
  <si>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</si>
  <si>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</si>
  <si>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</si>
  <si>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</si>
  <si>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</si>
  <si>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</si>
  <si>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</si>
  <si>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</si>
  <si>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</si>
  <si>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</si>
  <si>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</si>
  <si>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</si>
  <si>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</si>
  <si>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</si>
  <si>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</si>
  <si>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</si>
  <si>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</si>
  <si>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</si>
  <si>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</si>
  <si>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</si>
  <si>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</si>
  <si>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</si>
  <si>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</si>
  <si>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</si>
  <si>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</si>
  <si>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</si>
  <si>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</si>
  <si>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</si>
  <si>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</si>
  <si>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</si>
  <si>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</si>
  <si>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</si>
  <si>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</si>
  <si>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</si>
  <si>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</si>
  <si>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</si>
  <si>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</si>
  <si>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</si>
  <si>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</si>
  <si>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</si>
  <si>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</si>
  <si>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</si>
  <si>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</si>
  <si>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</si>
  <si>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</si>
  <si>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</si>
  <si>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</si>
  <si>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</si>
  <si>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</si>
  <si>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</si>
  <si>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</si>
  <si>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</si>
  <si>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</si>
  <si>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</si>
  <si>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</si>
  <si>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</si>
  <si>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</si>
  <si>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</si>
  <si>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</si>
  <si>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</si>
  <si>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</si>
  <si>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</si>
  <si>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</si>
  <si>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</si>
  <si>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</si>
  <si>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</si>
  <si>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</si>
  <si>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</si>
  <si>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</si>
  <si>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</si>
  <si>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</si>
  <si>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</si>
  <si>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</si>
  <si>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</si>
  <si>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</si>
  <si>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</si>
  <si>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</si>
  <si>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</si>
  <si>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</si>
  <si>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</si>
  <si>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</si>
  <si>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</si>
  <si>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</si>
  <si>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</si>
  <si>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</si>
  <si>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</si>
  <si>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</si>
  <si>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</si>
  <si>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</si>
  <si>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</si>
  <si>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</si>
  <si>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</si>
  <si>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</si>
  <si>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</si>
  <si>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</si>
  <si>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</si>
  <si>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</si>
  <si>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</si>
  <si>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</si>
  <si>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</si>
  <si>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</si>
  <si>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</si>
  <si>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</si>
  <si>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</si>
  <si>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</si>
  <si>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</si>
  <si>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</si>
  <si>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</si>
  <si>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</si>
  <si>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</si>
  <si>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</si>
  <si>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</si>
  <si>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</si>
  <si>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</si>
  <si>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</si>
  <si>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</si>
  <si>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</si>
  <si>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</si>
  <si>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</si>
  <si>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</si>
  <si>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</si>
  <si>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</si>
  <si>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</si>
  <si>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</si>
  <si>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</si>
  <si>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</si>
  <si>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</si>
  <si>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</si>
  <si>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</si>
  <si>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</si>
  <si>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</si>
  <si>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</si>
  <si>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</si>
  <si>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</si>
  <si>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</si>
  <si>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</si>
  <si>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</si>
  <si>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</si>
  <si>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</si>
  <si>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</si>
  <si>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</si>
  <si>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</si>
  <si>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</si>
  <si>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</si>
  <si>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</si>
  <si>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</si>
  <si>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</si>
  <si>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</si>
  <si>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</si>
  <si>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</si>
  <si>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</si>
  <si>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</si>
  <si>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</si>
  <si>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</si>
  <si>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</si>
  <si>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</si>
  <si>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</si>
  <si>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</si>
  <si>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</si>
  <si>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</si>
  <si>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</si>
  <si>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</si>
  <si>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</si>
  <si>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</si>
  <si>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</si>
  <si>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</si>
  <si>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</si>
  <si>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</si>
  <si>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</si>
  <si>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</si>
  <si>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</si>
  <si>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</si>
  <si>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</si>
  <si>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</si>
  <si>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</si>
  <si>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</si>
  <si>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</si>
  <si>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</si>
  <si>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</si>
  <si>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</si>
  <si>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</si>
  <si>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</si>
  <si>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</si>
  <si>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</si>
  <si>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</si>
  <si>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</si>
  <si>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</si>
  <si>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</si>
  <si>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</si>
  <si>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</si>
  <si>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</si>
  <si>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</si>
  <si>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</si>
  <si>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</si>
  <si>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</si>
  <si>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</si>
  <si>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</si>
  <si>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</si>
  <si>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</si>
  <si>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</si>
  <si>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</si>
  <si>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</si>
  <si>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</si>
  <si>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</si>
  <si>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</si>
  <si>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</si>
  <si>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</si>
  <si>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</si>
  <si>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</si>
  <si>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</si>
  <si>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</si>
  <si>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</si>
  <si>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</si>
  <si>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</si>
  <si>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</si>
  <si>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</si>
  <si>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</si>
  <si>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</si>
  <si>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</si>
  <si>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</si>
  <si>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</si>
  <si>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</si>
  <si>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</si>
  <si>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</si>
  <si>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</si>
  <si>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</si>
  <si>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</si>
  <si>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</si>
  <si>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</si>
  <si>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</si>
  <si>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</si>
  <si>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</si>
  <si>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</si>
  <si>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</si>
  <si>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</si>
  <si>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</si>
  <si>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</si>
  <si>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</si>
  <si>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</si>
  <si>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</si>
  <si>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</si>
  <si>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</si>
  <si>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</si>
  <si>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</si>
  <si>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</si>
  <si>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</si>
  <si>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</si>
  <si>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</si>
  <si>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</si>
  <si>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</si>
  <si>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</si>
  <si>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</si>
  <si>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</si>
  <si>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</si>
  <si>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</si>
  <si>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</si>
  <si>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</si>
  <si>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</si>
  <si>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</si>
  <si>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</si>
  <si>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</si>
  <si>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</si>
  <si>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</si>
  <si>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</si>
  <si>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</si>
  <si>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</si>
  <si>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</si>
  <si>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</si>
  <si>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</si>
  <si>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</si>
  <si>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</si>
  <si>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</si>
  <si>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</si>
  <si>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</si>
  <si>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</si>
  <si>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</si>
  <si>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</si>
  <si>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</si>
  <si>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</si>
  <si>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</si>
  <si>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</si>
  <si>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</si>
  <si>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</si>
  <si>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</si>
  <si>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</si>
  <si>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</si>
  <si>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</si>
  <si>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</si>
  <si>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</si>
  <si>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</si>
  <si>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</si>
  <si>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</si>
  <si>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</si>
  <si>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</si>
  <si>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</si>
  <si>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</si>
  <si>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</si>
  <si>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</si>
  <si>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</si>
  <si>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</si>
  <si>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</si>
  <si>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</si>
  <si>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</si>
  <si>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</si>
  <si>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</si>
  <si>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</si>
  <si>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</si>
  <si>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</si>
  <si>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</si>
  <si>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</si>
  <si>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</si>
  <si>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</si>
  <si>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</si>
  <si>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</si>
  <si>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</si>
  <si>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</si>
  <si>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</si>
  <si>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</si>
  <si>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</si>
  <si>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</si>
  <si>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</si>
  <si>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</si>
  <si>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</si>
  <si>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</si>
  <si>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</si>
  <si>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</si>
  <si>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</si>
  <si>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</si>
  <si>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</si>
  <si>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</si>
  <si>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</si>
  <si>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</si>
  <si>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</si>
  <si>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</si>
  <si>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</si>
  <si>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</si>
  <si>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</si>
  <si>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</si>
  <si>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</si>
  <si>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</si>
  <si>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</si>
  <si>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</si>
  <si>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</si>
  <si>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</si>
  <si>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</si>
  <si>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</si>
  <si>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</si>
  <si>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</si>
  <si>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</si>
  <si>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</si>
  <si>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</si>
  <si>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</si>
  <si>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</si>
  <si>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</si>
  <si>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</si>
  <si>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</si>
  <si>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</si>
  <si>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</si>
  <si>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</si>
  <si>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</si>
  <si>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</si>
  <si>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</si>
  <si>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</si>
  <si>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</si>
  <si>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</si>
  <si>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</si>
  <si>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</si>
  <si>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</si>
  <si>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</si>
  <si>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</si>
  <si>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</si>
  <si>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</si>
  <si>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</si>
  <si>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</si>
  <si>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</si>
  <si>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</si>
  <si>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</si>
  <si>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</si>
  <si>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</si>
  <si>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</si>
  <si>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</si>
  <si>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</si>
  <si>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</si>
  <si>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</si>
  <si>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</si>
  <si>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</si>
  <si>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</si>
  <si>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</si>
  <si>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</si>
  <si>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</si>
  <si>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</si>
  <si>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</si>
  <si>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</si>
  <si>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</si>
  <si>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</si>
  <si>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</si>
  <si>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</si>
  <si>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</si>
  <si>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</si>
  <si>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</si>
  <si>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</si>
  <si>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</si>
  <si>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</si>
  <si>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</si>
  <si>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</si>
  <si>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</si>
  <si>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</si>
  <si>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</si>
  <si>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</si>
  <si>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</si>
  <si>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</si>
  <si>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</si>
  <si>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</si>
  <si>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</si>
  <si>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</si>
  <si>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</si>
  <si>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</si>
  <si>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</si>
  <si>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</si>
  <si>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</si>
  <si>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</si>
  <si>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</si>
  <si>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</si>
  <si>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</si>
  <si>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</si>
  <si>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</si>
  <si>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</si>
  <si>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</si>
  <si>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</si>
  <si>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</si>
  <si>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</si>
  <si>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</si>
  <si>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</si>
  <si>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</si>
  <si>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</si>
  <si>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</si>
  <si>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</si>
  <si>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</si>
  <si>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</si>
  <si>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</si>
  <si>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</si>
  <si>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</si>
  <si>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</si>
  <si>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</si>
  <si>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</si>
  <si>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</si>
  <si>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</si>
  <si>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</si>
  <si>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</si>
  <si>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</si>
  <si>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</si>
  <si>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</si>
  <si>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</si>
  <si>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</si>
  <si>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</si>
  <si>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</si>
  <si>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</si>
  <si>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</si>
  <si>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</si>
  <si>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</si>
  <si>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</si>
  <si>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</si>
  <si>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</si>
  <si>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</si>
  <si>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</si>
  <si>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</si>
  <si>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</si>
  <si>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</si>
  <si>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</si>
  <si>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</si>
  <si>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</si>
  <si>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</si>
  <si>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</si>
  <si>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</si>
  <si>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</si>
  <si>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</si>
  <si>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</si>
  <si>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</si>
  <si>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</si>
  <si>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</si>
  <si>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</si>
  <si>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</si>
  <si>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</si>
  <si>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</si>
  <si>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</si>
  <si>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</si>
  <si>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</si>
  <si>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</si>
  <si>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</si>
  <si>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</si>
  <si>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</si>
  <si>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</si>
  <si>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</si>
  <si>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</si>
  <si>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</si>
  <si>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</si>
  <si>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</si>
  <si>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</si>
  <si>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</si>
  <si>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</si>
  <si>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</si>
  <si>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</si>
  <si>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</si>
  <si>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</si>
  <si>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</si>
  <si>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</si>
  <si>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</si>
  <si>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</si>
  <si>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</si>
  <si>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</si>
  <si>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</si>
  <si>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</si>
  <si>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</si>
  <si>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</si>
  <si>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</si>
  <si>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</si>
  <si>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</si>
  <si>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</si>
  <si>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</si>
  <si>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</si>
  <si>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</si>
  <si>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</si>
  <si>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</si>
  <si>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</si>
  <si>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</si>
  <si>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</si>
  <si>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</si>
  <si>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</si>
  <si>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</si>
  <si>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</si>
  <si>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</si>
  <si>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</si>
  <si>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</si>
  <si>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</si>
  <si>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</si>
  <si>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</si>
  <si>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</si>
  <si>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</si>
  <si>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</si>
  <si>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</si>
  <si>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</si>
  <si>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</si>
  <si>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</si>
  <si>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</si>
  <si>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</si>
  <si>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</si>
  <si>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</si>
  <si>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</si>
  <si>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</si>
  <si>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</si>
  <si>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</si>
  <si>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</si>
  <si>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</si>
  <si>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</si>
  <si>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</si>
  <si>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</si>
  <si>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</si>
  <si>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</si>
  <si>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</si>
  <si>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</si>
  <si>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</si>
  <si>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</si>
  <si>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</si>
  <si>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</si>
  <si>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</si>
  <si>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</si>
  <si>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</si>
  <si>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</si>
  <si>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</si>
  <si>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</si>
  <si>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</si>
  <si>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</si>
  <si>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</si>
  <si>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</si>
  <si>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</si>
  <si>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</si>
  <si>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</si>
  <si>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</si>
  <si>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</si>
  <si>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</si>
  <si>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</si>
  <si>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</si>
  <si>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</si>
  <si>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</si>
  <si>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</si>
  <si>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</si>
  <si>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</si>
  <si>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</si>
  <si>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</si>
  <si>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</si>
  <si>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</si>
  <si>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</si>
  <si>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</si>
  <si>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</si>
  <si>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</si>
  <si>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</si>
  <si>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</si>
  <si>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</si>
  <si>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</si>
  <si>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</si>
  <si>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</si>
  <si>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</si>
  <si>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</si>
  <si>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</si>
  <si>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</si>
  <si>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</si>
  <si>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</si>
  <si>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</si>
  <si>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</si>
  <si>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</si>
  <si>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</si>
  <si>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</si>
  <si>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</si>
  <si>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</si>
  <si>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</si>
  <si>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</si>
  <si>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</si>
  <si>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</si>
  <si>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</si>
  <si>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</si>
  <si>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</si>
  <si>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</si>
  <si>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</si>
  <si>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</si>
  <si>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</si>
  <si>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</si>
  <si>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</si>
  <si>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</si>
  <si>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</si>
  <si>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</si>
  <si>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</si>
  <si>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</si>
  <si>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</si>
  <si>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</si>
  <si>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</si>
  <si>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</si>
  <si>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</si>
  <si>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</si>
  <si>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</si>
  <si>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</si>
  <si>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</si>
  <si>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</si>
  <si>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</si>
  <si>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</si>
  <si>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</si>
  <si>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</si>
  <si>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</si>
  <si>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</si>
  <si>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</si>
  <si>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</si>
  <si>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</si>
  <si>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</si>
  <si>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</si>
  <si>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</si>
  <si>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</si>
  <si>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</si>
  <si>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</si>
  <si>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</si>
  <si>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</si>
  <si>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</si>
  <si>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</si>
  <si>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</si>
  <si>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</si>
  <si>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</si>
  <si>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</si>
  <si>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</si>
  <si>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</si>
  <si>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</si>
  <si>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</si>
  <si>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</si>
  <si>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</si>
  <si>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</si>
  <si>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</si>
  <si>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</si>
  <si>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</si>
  <si>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</si>
  <si>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</si>
  <si>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</si>
  <si>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</si>
  <si>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</si>
  <si>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</si>
  <si>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</si>
  <si>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</si>
  <si>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</si>
  <si>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</si>
  <si>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</si>
  <si>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</si>
  <si>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</si>
  <si>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</si>
  <si>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</si>
  <si>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</si>
  <si>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</si>
  <si>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</si>
  <si>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</si>
  <si>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</si>
  <si>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</si>
  <si>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</si>
  <si>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</si>
  <si>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</si>
  <si>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</si>
  <si>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</si>
  <si>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</si>
  <si>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</si>
  <si>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</si>
  <si>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</si>
  <si>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</si>
  <si>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</si>
  <si>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</si>
  <si>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</si>
  <si>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</si>
  <si>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</si>
  <si>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</si>
  <si>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</si>
  <si>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</si>
  <si>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</si>
  <si>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</si>
  <si>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</si>
  <si>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</si>
  <si>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</si>
  <si>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</si>
  <si>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</si>
  <si>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</si>
  <si>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</si>
  <si>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</si>
  <si>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</si>
  <si>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</si>
  <si>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</si>
  <si>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</si>
  <si>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</si>
  <si>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</si>
  <si>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</si>
  <si>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</si>
  <si>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</si>
  <si>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</si>
  <si>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</si>
  <si>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</si>
  <si>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</si>
  <si>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</si>
  <si>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</si>
  <si>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</si>
  <si>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</si>
  <si>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</si>
  <si>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</si>
  <si>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</si>
  <si>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</si>
  <si>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</si>
  <si>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</si>
  <si>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</si>
  <si>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</si>
  <si>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</si>
  <si>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</si>
  <si>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</si>
  <si>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</si>
  <si>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</si>
  <si>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</si>
  <si>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</si>
  <si>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</si>
  <si>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</si>
  <si>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</si>
  <si>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</si>
  <si>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</si>
  <si>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</si>
  <si>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</si>
  <si>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</si>
  <si>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</si>
  <si>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</si>
  <si>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</si>
  <si>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</si>
  <si>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</si>
  <si>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</si>
  <si>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</si>
  <si>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</si>
  <si>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</si>
  <si>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</si>
  <si>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</si>
  <si>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</si>
  <si>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</si>
  <si>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</si>
  <si>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</si>
  <si>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</si>
  <si>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</si>
  <si>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</si>
  <si>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</si>
  <si>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</si>
  <si>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</si>
  <si>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</si>
  <si>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</si>
  <si>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</si>
  <si>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</si>
  <si>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</si>
  <si>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</si>
  <si>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</si>
  <si>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</si>
  <si>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</si>
  <si>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</si>
  <si>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</si>
  <si>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</si>
  <si>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</si>
  <si>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</si>
  <si>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</si>
  <si>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</si>
  <si>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</si>
  <si>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</si>
  <si>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</si>
  <si>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</si>
  <si>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</si>
  <si>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</si>
  <si>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</si>
  <si>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</si>
  <si>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</si>
  <si>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</si>
  <si>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</si>
  <si>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</si>
  <si>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</si>
  <si>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</si>
  <si>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</si>
  <si>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</si>
  <si>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</si>
  <si>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</si>
  <si>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</si>
  <si>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</si>
  <si>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</si>
  <si>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</si>
  <si>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</si>
  <si>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</si>
  <si>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</si>
  <si>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</si>
  <si>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</si>
  <si>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</si>
  <si>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</si>
  <si>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</si>
  <si>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</si>
  <si>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</si>
  <si>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</si>
  <si>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</si>
  <si>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</si>
  <si>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</si>
  <si>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</si>
  <si>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</si>
  <si>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</si>
  <si>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</si>
  <si>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</si>
  <si>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</si>
  <si>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</si>
  <si>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</si>
  <si>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</si>
  <si>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</si>
  <si>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</si>
  <si>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</si>
  <si>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</si>
  <si>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</si>
  <si>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</si>
  <si>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</si>
  <si>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</si>
  <si>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</si>
  <si>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</si>
  <si>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</si>
  <si>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</si>
  <si>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</si>
  <si>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</si>
  <si>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</si>
  <si>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</si>
  <si>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</si>
  <si>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</si>
  <si>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</si>
  <si>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</si>
  <si>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</si>
  <si>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</si>
  <si>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</si>
  <si>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</si>
  <si>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</si>
  <si>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</si>
  <si>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</si>
  <si>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</si>
  <si>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</si>
  <si>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</si>
  <si>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</si>
  <si>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</si>
  <si>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</si>
  <si>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</si>
  <si>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</si>
  <si>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</si>
  <si>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</si>
  <si>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</si>
  <si>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</si>
  <si>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</si>
  <si>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</si>
  <si>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</si>
  <si>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</si>
  <si>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</si>
  <si>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</si>
  <si>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</si>
  <si>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</si>
  <si>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</si>
  <si>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</si>
  <si>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</si>
  <si>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</si>
  <si>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</si>
  <si>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</si>
  <si>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</si>
  <si>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</si>
  <si>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</si>
  <si>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</si>
  <si>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</si>
  <si>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</si>
  <si>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</si>
  <si>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</si>
  <si>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</si>
  <si>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</si>
  <si>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</si>
  <si>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</si>
  <si>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</si>
  <si>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</si>
  <si>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</si>
  <si>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</si>
  <si>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</si>
  <si>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</si>
  <si>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</si>
  <si>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</si>
  <si>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</si>
  <si>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</si>
  <si>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</si>
  <si>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</si>
  <si>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</si>
  <si>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</si>
  <si>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</si>
  <si>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</si>
  <si>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</si>
  <si>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</si>
  <si>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</si>
  <si>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</si>
  <si>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</si>
  <si>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</si>
  <si>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</si>
  <si>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</si>
  <si>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</si>
  <si>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</si>
  <si>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</si>
  <si>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</si>
  <si>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</si>
  <si>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</si>
  <si>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</si>
  <si>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</si>
  <si>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</si>
  <si>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</si>
  <si>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</si>
  <si>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</si>
  <si>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</si>
  <si>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</si>
  <si>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</si>
  <si>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</si>
  <si>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</si>
  <si>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</si>
  <si>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</si>
  <si>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</si>
  <si>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</si>
  <si>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</si>
  <si>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</si>
  <si>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</si>
  <si>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</si>
  <si>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</si>
  <si>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</si>
  <si>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</si>
  <si>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</si>
  <si>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</si>
  <si>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</si>
  <si>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</si>
  <si>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</si>
  <si>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</si>
  <si>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</si>
  <si>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</si>
  <si>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</si>
  <si>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</si>
  <si>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</si>
  <si>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</si>
  <si>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</si>
  <si>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</si>
  <si>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</si>
  <si>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</si>
  <si>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</si>
  <si>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</si>
  <si>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</si>
  <si>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</si>
  <si>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</si>
  <si>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</si>
  <si>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</si>
  <si>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</si>
  <si>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</si>
  <si>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</si>
  <si>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</si>
  <si>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</si>
  <si>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</si>
  <si>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</si>
  <si>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</si>
  <si>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</si>
  <si>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</si>
  <si>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</si>
  <si>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</si>
  <si>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</si>
  <si>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</si>
  <si>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</si>
  <si>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</si>
  <si>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</si>
  <si>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</si>
  <si>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</si>
  <si>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</si>
  <si>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</si>
  <si>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</si>
  <si>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</si>
  <si>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</si>
  <si>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</si>
  <si>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</si>
  <si>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</si>
  <si>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</si>
  <si>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</si>
  <si>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</si>
  <si>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</si>
  <si>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</si>
  <si>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</si>
  <si>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</si>
  <si>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</si>
  <si>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</si>
  <si>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</si>
  <si>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</si>
  <si>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</si>
  <si>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</si>
  <si>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</si>
  <si>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</si>
  <si>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</si>
  <si>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</si>
  <si>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</si>
  <si>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</si>
  <si>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</si>
  <si>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</si>
  <si>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</si>
  <si>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</si>
  <si>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</si>
  <si>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</si>
  <si>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</si>
  <si>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</si>
  <si>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</si>
  <si>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</si>
  <si>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</si>
  <si>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</si>
  <si>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</si>
  <si>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</si>
  <si>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</si>
  <si>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</si>
  <si>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</si>
  <si>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</si>
  <si>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</si>
  <si>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</si>
  <si>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</si>
  <si>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</si>
  <si>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</si>
  <si>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</si>
  <si>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</si>
  <si>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</si>
  <si>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</si>
  <si>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</si>
  <si>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</si>
  <si>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</si>
  <si>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</si>
  <si>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</si>
  <si>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</si>
  <si>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</si>
  <si>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</si>
  <si>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</si>
  <si>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</si>
  <si>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</si>
  <si>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</si>
  <si>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</si>
  <si>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</si>
  <si>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</si>
  <si>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</si>
  <si>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</si>
  <si>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</si>
  <si>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</si>
  <si>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</si>
  <si>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</si>
  <si>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</si>
  <si>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</si>
  <si>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</si>
  <si>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</si>
  <si>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</si>
  <si>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</si>
  <si>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</si>
  <si>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</si>
  <si>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</si>
  <si>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</si>
  <si>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</si>
  <si>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</si>
  <si>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</si>
  <si>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</si>
  <si>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</si>
  <si>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</si>
  <si>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</si>
  <si>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</si>
  <si>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</si>
  <si>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</si>
  <si>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</si>
  <si>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</si>
  <si>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</si>
  <si>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</si>
  <si>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</si>
  <si>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</si>
  <si>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</si>
  <si>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</si>
  <si>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</si>
  <si>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</si>
  <si>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</si>
  <si>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</si>
  <si>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</si>
  <si>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</si>
  <si>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</si>
  <si>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</si>
  <si>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</si>
  <si>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</si>
  <si>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</si>
  <si>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</si>
  <si>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</si>
  <si>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</si>
  <si>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</si>
  <si>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</si>
  <si>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</si>
  <si>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</si>
  <si>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</si>
  <si>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</si>
  <si>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</si>
  <si>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</si>
  <si>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</si>
  <si>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</si>
  <si>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</si>
  <si>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</si>
  <si>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</si>
  <si>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</si>
  <si>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</si>
  <si>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</si>
  <si>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</si>
  <si>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</si>
  <si>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</si>
  <si>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</si>
  <si>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</si>
  <si>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</si>
  <si>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</si>
  <si>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</si>
  <si>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</si>
  <si>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</si>
  <si>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</si>
  <si>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</si>
  <si>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</si>
  <si>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</si>
  <si>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</si>
  <si>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</si>
  <si>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</si>
  <si>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</si>
  <si>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</si>
  <si>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</si>
  <si>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</si>
  <si>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</si>
  <si>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</si>
  <si>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</si>
  <si>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</si>
  <si>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</si>
  <si>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</si>
  <si>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</si>
  <si>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</si>
  <si>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</si>
  <si>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</si>
  <si>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</si>
  <si>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</si>
  <si>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</si>
  <si>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</si>
  <si>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</si>
  <si>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</si>
  <si>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</si>
  <si>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</si>
  <si>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</si>
  <si>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</si>
  <si>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</si>
  <si>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</si>
  <si>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</si>
  <si>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</si>
  <si>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</si>
  <si>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</si>
  <si>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</si>
  <si>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</si>
  <si>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</si>
  <si>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</si>
  <si>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</si>
  <si>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</si>
  <si>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</si>
  <si>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</si>
  <si>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</si>
  <si>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</si>
  <si>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</si>
  <si>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</si>
  <si>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</si>
  <si>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</si>
  <si>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</si>
  <si>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</si>
  <si>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</si>
  <si>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</si>
  <si>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</si>
  <si>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</si>
  <si>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</si>
  <si>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</si>
  <si>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</si>
  <si>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</si>
  <si>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</si>
  <si>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</si>
  <si>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</si>
  <si>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</si>
  <si>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</si>
  <si>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</si>
  <si>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</si>
  <si>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</si>
  <si>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</si>
  <si>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</si>
  <si>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</si>
  <si>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</si>
  <si>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</si>
  <si>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</si>
  <si>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</si>
  <si>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</si>
  <si>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</si>
  <si>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</si>
  <si>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</si>
  <si>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</si>
  <si>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</si>
  <si>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</si>
  <si>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</si>
  <si>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</si>
  <si>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</si>
  <si>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</si>
  <si>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</si>
  <si>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</si>
  <si>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</si>
  <si>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</si>
  <si>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</si>
  <si>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</si>
  <si>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</si>
  <si>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</si>
  <si>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</si>
  <si>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</si>
  <si>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</si>
  <si>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</si>
  <si>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</si>
  <si>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</si>
  <si>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</si>
  <si>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</si>
  <si>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</si>
  <si>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</si>
  <si>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</si>
  <si>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</si>
  <si>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</si>
  <si>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</si>
  <si>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</si>
  <si>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</si>
  <si>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</si>
  <si>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</si>
  <si>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</si>
  <si>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</si>
  <si>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</si>
  <si>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</si>
  <si>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</si>
  <si>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</si>
  <si>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</si>
  <si>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</si>
  <si>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</si>
  <si>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</si>
  <si>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</si>
  <si>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</si>
  <si>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</si>
  <si>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</si>
  <si>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</si>
  <si>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</si>
  <si>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</si>
  <si>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</si>
  <si>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</si>
  <si>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</si>
  <si>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</si>
  <si>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</si>
  <si>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</si>
  <si>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</si>
  <si>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</si>
  <si>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</si>
  <si>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</si>
  <si>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</si>
  <si>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</si>
  <si>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</si>
  <si>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</si>
  <si>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</si>
  <si>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</si>
  <si>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</si>
  <si>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</si>
  <si>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</si>
  <si>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</si>
  <si>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</si>
  <si>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</si>
  <si>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</si>
  <si>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</si>
  <si>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</si>
  <si>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</si>
  <si>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</si>
  <si>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</si>
  <si>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</si>
  <si>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</si>
  <si>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</si>
  <si>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</si>
  <si>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</si>
  <si>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</si>
  <si>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</si>
  <si>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</si>
  <si>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</si>
  <si>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</si>
  <si>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</si>
  <si>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</si>
  <si>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</si>
  <si>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</si>
  <si>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</si>
  <si>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</si>
  <si>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</si>
  <si>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</si>
  <si>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</si>
  <si>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</si>
  <si>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</si>
  <si>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</si>
  <si>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</si>
  <si>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</si>
  <si>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</si>
  <si>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</si>
  <si>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</si>
  <si>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</si>
  <si>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</si>
  <si>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</si>
  <si>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</si>
  <si>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</si>
  <si>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</si>
  <si>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</si>
  <si>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</si>
  <si>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</si>
  <si>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</si>
  <si>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</si>
  <si>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</si>
  <si>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</si>
  <si>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</si>
  <si>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</si>
  <si>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</si>
  <si>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</si>
  <si>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</si>
  <si>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</si>
  <si>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</si>
  <si>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</si>
  <si>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</si>
  <si>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</si>
  <si>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</si>
  <si>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</si>
  <si>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</si>
  <si>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</si>
  <si>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</si>
  <si>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</si>
  <si>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</si>
  <si>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</si>
  <si>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</si>
  <si>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</si>
  <si>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</si>
  <si>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</si>
  <si>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</si>
  <si>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</si>
  <si>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</si>
  <si>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</si>
  <si>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</si>
  <si>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</si>
  <si>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</si>
  <si>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</si>
  <si>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</si>
  <si>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</si>
  <si>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</si>
  <si>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</si>
  <si>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</si>
  <si>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</si>
  <si>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</si>
  <si>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</si>
  <si>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</si>
  <si>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</si>
  <si>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</si>
  <si>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</si>
  <si>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</si>
  <si>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</si>
  <si>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</si>
  <si>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</si>
  <si>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</si>
  <si>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</si>
  <si>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</si>
  <si>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</si>
  <si>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</si>
  <si>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</si>
  <si>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</si>
  <si>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</si>
  <si>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</si>
  <si>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</si>
  <si>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</si>
  <si>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</si>
  <si>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</si>
  <si>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</si>
  <si>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</si>
  <si>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</si>
  <si>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</si>
  <si>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</si>
  <si>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</si>
  <si>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</si>
  <si>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</si>
  <si>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</si>
  <si>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</si>
  <si>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</si>
  <si>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</si>
  <si>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</si>
  <si>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</si>
  <si>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</si>
  <si>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</si>
  <si>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</si>
  <si>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</si>
  <si>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</si>
  <si>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</si>
  <si>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</si>
  <si>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</si>
  <si>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</si>
  <si>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</si>
  <si>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</si>
  <si>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</si>
  <si>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</si>
  <si>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</si>
  <si>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</si>
  <si>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</si>
  <si>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</si>
  <si>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</si>
  <si>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</si>
  <si>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</si>
  <si>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</si>
  <si>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</si>
  <si>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</si>
  <si>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</si>
  <si>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</si>
  <si>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</si>
  <si>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</si>
  <si>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</si>
  <si>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</si>
  <si>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</si>
  <si>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</si>
  <si>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</si>
  <si>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</si>
  <si>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</si>
  <si>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</si>
  <si>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</si>
  <si>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</si>
  <si>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</si>
  <si>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</si>
  <si>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</si>
  <si>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</si>
  <si>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</si>
  <si>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</si>
  <si>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</si>
  <si>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</si>
  <si>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</si>
  <si>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</si>
  <si>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</si>
  <si>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</si>
  <si>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</si>
  <si>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</si>
  <si>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</si>
  <si>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</si>
  <si>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</si>
  <si>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</si>
  <si>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</si>
  <si>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</si>
  <si>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</si>
  <si>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</si>
  <si>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</si>
  <si>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</si>
  <si>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</si>
  <si>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</si>
  <si>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</si>
  <si>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</si>
  <si>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</si>
  <si>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</si>
  <si>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</si>
  <si>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</si>
  <si>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</si>
  <si>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</si>
  <si>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</si>
  <si>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</si>
  <si>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</si>
  <si>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</si>
  <si>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</si>
  <si>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</si>
  <si>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</si>
  <si>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</si>
  <si>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</si>
  <si>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</si>
  <si>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</si>
  <si>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</si>
  <si>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</si>
  <si>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</si>
  <si>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</si>
  <si>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</si>
  <si>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</si>
  <si>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</si>
  <si>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</si>
  <si>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</si>
  <si>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</si>
  <si>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</si>
  <si>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</si>
  <si>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</si>
  <si>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</si>
  <si>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</si>
  <si>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</si>
  <si>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</si>
  <si>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</si>
  <si>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</si>
  <si>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</si>
  <si>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</si>
  <si>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</si>
  <si>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</si>
  <si>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</si>
  <si>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</si>
  <si>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</si>
  <si>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</si>
  <si>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</si>
  <si>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</si>
  <si>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</si>
  <si>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</si>
  <si>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</si>
  <si>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</si>
  <si>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</si>
  <si>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</si>
  <si>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</si>
  <si>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</si>
  <si>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</si>
  <si>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</si>
  <si>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</si>
  <si>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</si>
  <si>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</si>
  <si>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</si>
  <si>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</si>
  <si>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</si>
  <si>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</si>
  <si>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</si>
  <si>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</si>
  <si>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</si>
  <si>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</si>
  <si>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</si>
  <si>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</si>
  <si>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</si>
  <si>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</si>
  <si>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</si>
  <si>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</si>
  <si>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</si>
  <si>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</si>
  <si>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</si>
  <si>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</si>
  <si>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</si>
  <si>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</si>
  <si>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</si>
  <si>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</si>
  <si>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</si>
  <si>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</si>
  <si>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</si>
  <si>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</si>
  <si>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</si>
  <si>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</si>
  <si>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</si>
  <si>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</si>
  <si>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</si>
  <si>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</si>
  <si>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</si>
  <si>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</si>
  <si>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</si>
  <si>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</si>
  <si>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</si>
  <si>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</si>
  <si>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</si>
  <si>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</si>
  <si>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</si>
  <si>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</si>
  <si>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</si>
  <si>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</si>
  <si>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</si>
  <si>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</si>
  <si>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</si>
  <si>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</si>
  <si>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</si>
  <si>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</si>
  <si>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</si>
  <si>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</si>
  <si>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</si>
  <si>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</si>
  <si>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</si>
  <si>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</si>
  <si>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</si>
  <si>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</si>
  <si>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</si>
  <si>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</si>
  <si>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</si>
  <si>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</si>
  <si>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</si>
  <si>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</si>
  <si>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</si>
  <si>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</si>
  <si>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</si>
  <si>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</si>
  <si>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</si>
  <si>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</si>
  <si>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</si>
  <si>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</si>
  <si>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</si>
  <si>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</si>
  <si>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</si>
  <si>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</si>
  <si>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</si>
  <si>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</si>
  <si>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</si>
  <si>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</si>
  <si>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</si>
  <si>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</si>
  <si>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</si>
  <si>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</si>
  <si>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</si>
  <si>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</si>
  <si>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</si>
  <si>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</si>
  <si>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</si>
  <si>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</si>
  <si>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</si>
  <si>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</si>
  <si>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</si>
  <si>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</si>
  <si>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</si>
  <si>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</si>
  <si>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</si>
  <si>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</si>
  <si>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</si>
  <si>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</si>
  <si>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</si>
  <si>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</si>
  <si>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</si>
  <si>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</si>
  <si>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</si>
  <si>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</si>
  <si>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</si>
  <si>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</si>
  <si>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</si>
  <si>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</si>
  <si>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</si>
  <si>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</si>
  <si>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</si>
  <si>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</si>
  <si>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</si>
  <si>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</si>
  <si>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</si>
  <si>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</si>
  <si>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</si>
  <si>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</si>
  <si>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</si>
  <si>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</si>
  <si>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</si>
  <si>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</si>
  <si>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</si>
  <si>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</si>
  <si>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</si>
  <si>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</si>
  <si>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</si>
  <si>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</si>
  <si>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</si>
  <si>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</si>
  <si>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</si>
  <si>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</si>
  <si>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</si>
  <si>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</si>
  <si>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</si>
  <si>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</si>
  <si>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</si>
  <si>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</si>
  <si>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</si>
  <si>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</si>
  <si>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</si>
  <si>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</si>
  <si>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</si>
  <si>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</si>
  <si>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</si>
  <si>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</si>
  <si>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</si>
  <si>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</si>
  <si>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</si>
  <si>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</si>
  <si>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</si>
  <si>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</si>
  <si>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</si>
  <si>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</si>
  <si>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</si>
  <si>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</si>
  <si>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</si>
  <si>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</si>
  <si>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</si>
  <si>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</si>
  <si>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</si>
  <si>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</si>
  <si>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</si>
  <si>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</si>
  <si>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</si>
  <si>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</si>
  <si>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</si>
  <si>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</si>
  <si>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</si>
  <si>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</si>
  <si>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</si>
  <si>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</si>
  <si>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</si>
  <si>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</si>
  <si>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</si>
  <si>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</si>
  <si>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</si>
  <si>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</si>
  <si>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</si>
  <si>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</si>
  <si>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</si>
  <si>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</si>
  <si>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</si>
  <si>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</si>
  <si>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</si>
  <si>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</si>
  <si>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</si>
  <si>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</si>
  <si>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</si>
  <si>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</si>
  <si>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</si>
  <si>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</si>
  <si>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</si>
  <si>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</si>
  <si>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</si>
  <si>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</si>
  <si>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</si>
  <si>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</si>
  <si>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</si>
  <si>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</si>
  <si>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</si>
  <si>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</si>
  <si>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</si>
  <si>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</si>
  <si>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</si>
  <si>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</si>
  <si>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</si>
  <si>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</si>
  <si>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</si>
  <si>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</si>
  <si>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</si>
  <si>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</si>
  <si>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</si>
  <si>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</si>
  <si>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</si>
  <si>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</si>
  <si>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</si>
  <si>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</si>
  <si>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</si>
  <si>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</si>
  <si>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</si>
  <si>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</si>
  <si>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</si>
  <si>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</si>
  <si>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</si>
  <si>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</si>
  <si>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</si>
  <si>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</si>
  <si>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</si>
  <si>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</si>
  <si>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</si>
  <si>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</si>
  <si>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</si>
  <si>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</si>
  <si>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</si>
  <si>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</si>
  <si>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</si>
  <si>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</si>
  <si>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</si>
  <si>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</si>
  <si>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</si>
  <si>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</si>
  <si>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</si>
  <si>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</si>
  <si>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</si>
  <si>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</si>
  <si>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</si>
  <si>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</si>
  <si>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</si>
  <si>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</si>
  <si>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</si>
  <si>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</si>
  <si>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</si>
  <si>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</si>
  <si>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</si>
  <si>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</si>
  <si>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</si>
  <si>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</si>
  <si>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</si>
  <si>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</si>
  <si>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</si>
  <si>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</si>
  <si>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</si>
  <si>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</si>
  <si>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</si>
  <si>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</si>
  <si>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</si>
  <si>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</si>
  <si>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</si>
  <si>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</si>
  <si>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</si>
  <si>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</si>
  <si>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</si>
  <si>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</si>
  <si>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</si>
  <si>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</si>
  <si>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</si>
  <si>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</si>
  <si>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</si>
  <si>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</si>
  <si>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</si>
  <si>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</si>
  <si>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</si>
  <si>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</si>
  <si>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</si>
  <si>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</si>
  <si>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</si>
  <si>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</si>
  <si>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</si>
  <si>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</si>
  <si>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</si>
  <si>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</si>
  <si>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</si>
  <si>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</si>
  <si>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</si>
  <si>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</si>
  <si>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</si>
  <si>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</si>
  <si>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</si>
  <si>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</si>
  <si>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</si>
  <si>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</si>
  <si>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</si>
  <si>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</si>
  <si>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</si>
  <si>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</si>
  <si>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</si>
  <si>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</si>
  <si>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</si>
  <si>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</si>
  <si>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</si>
  <si>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</si>
  <si>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</si>
  <si>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</si>
  <si>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</si>
  <si>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</si>
  <si>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</si>
  <si>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</si>
  <si>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</si>
  <si>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</si>
  <si>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</si>
  <si>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</si>
  <si>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</si>
  <si>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</si>
  <si>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</si>
  <si>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</si>
  <si>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</si>
  <si>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</si>
  <si>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</si>
  <si>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</si>
  <si>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</si>
  <si>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</si>
  <si>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</si>
  <si>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</si>
  <si>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</si>
  <si>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</si>
  <si>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</si>
  <si>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</si>
  <si>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</si>
  <si>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</si>
  <si>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</si>
  <si>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</si>
  <si>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</si>
  <si>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</si>
  <si>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</si>
  <si>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</si>
  <si>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</si>
  <si>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</si>
  <si>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</si>
  <si>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</si>
  <si>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</si>
  <si>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</si>
  <si>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</si>
  <si>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</si>
  <si>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</si>
  <si>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</si>
  <si>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</si>
  <si>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</si>
  <si>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</si>
  <si>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</si>
  <si>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</si>
  <si>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</si>
  <si>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</si>
  <si>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</si>
  <si>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</si>
  <si>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</si>
  <si>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</si>
  <si>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</si>
  <si>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</si>
  <si>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</si>
  <si>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</si>
  <si>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</si>
  <si>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</si>
  <si>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</si>
  <si>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</si>
  <si>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</si>
  <si>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</si>
  <si>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</si>
  <si>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</si>
  <si>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</si>
  <si>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</si>
  <si>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</si>
  <si>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</si>
  <si>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</si>
  <si>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</si>
  <si>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</si>
  <si>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</si>
  <si>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</si>
  <si>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</si>
  <si>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</si>
  <si>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</si>
  <si>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</si>
  <si>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</si>
  <si>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</si>
  <si>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</si>
  <si>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</si>
  <si>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</si>
  <si>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</si>
  <si>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</si>
  <si>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</si>
  <si>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</si>
  <si>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</si>
  <si>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</si>
  <si>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</si>
  <si>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</si>
  <si>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</si>
  <si>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</si>
  <si>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</si>
  <si>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</si>
  <si>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</si>
  <si>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</si>
  <si>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</si>
  <si>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</si>
  <si>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</si>
  <si>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</si>
  <si>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</si>
  <si>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</si>
  <si>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</si>
  <si>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</si>
  <si>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</si>
  <si>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</si>
  <si>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</si>
  <si>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</si>
  <si>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</si>
  <si>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</si>
  <si>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</si>
  <si>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</si>
  <si>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</si>
  <si>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</si>
  <si>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</si>
  <si>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</si>
  <si>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</si>
  <si>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</si>
  <si>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</si>
  <si>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</si>
  <si>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</si>
  <si>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</si>
  <si>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</si>
  <si>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</si>
  <si>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</si>
  <si>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</si>
  <si>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</si>
  <si>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</si>
  <si>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</si>
  <si>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</si>
  <si>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</si>
  <si>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</si>
  <si>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</si>
  <si>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</si>
  <si>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</si>
  <si>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</si>
  <si>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</si>
  <si>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</si>
  <si>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</si>
  <si>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</si>
  <si>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</si>
  <si>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</si>
  <si>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</si>
  <si>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</si>
  <si>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</si>
  <si>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</si>
  <si>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</si>
  <si>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</si>
  <si>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</si>
  <si>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</si>
  <si>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</si>
  <si>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</si>
  <si>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</si>
  <si>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</si>
  <si>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</si>
  <si>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</si>
  <si>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</si>
  <si>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</si>
  <si>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</si>
  <si>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</si>
  <si>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</si>
  <si>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</si>
  <si>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</si>
  <si>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</si>
  <si>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</si>
  <si>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</si>
  <si>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</si>
  <si>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</si>
  <si>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</si>
  <si>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</si>
  <si>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</si>
  <si>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</si>
  <si>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</si>
  <si>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</si>
  <si>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</si>
  <si>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</si>
  <si>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</si>
  <si>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</si>
  <si>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</si>
  <si>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</si>
  <si>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</si>
  <si>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</si>
  <si>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</si>
  <si>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</si>
  <si>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</si>
  <si>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</si>
  <si>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</si>
  <si>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</si>
  <si>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</si>
  <si>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</si>
  <si>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</si>
  <si>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</si>
  <si>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</si>
  <si>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</si>
  <si>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</si>
  <si>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</si>
  <si>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</si>
  <si>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</si>
  <si>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</si>
  <si>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</si>
  <si>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</si>
  <si>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</si>
  <si>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</si>
  <si>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</si>
  <si>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</si>
  <si>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</si>
  <si>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</si>
  <si>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</si>
  <si>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</si>
  <si>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</si>
  <si>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</si>
  <si>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</si>
  <si>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</si>
  <si>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</si>
  <si>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</si>
  <si>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</si>
  <si>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</si>
  <si>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</si>
  <si>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</si>
  <si>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</si>
  <si>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</si>
  <si>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</si>
  <si>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</si>
  <si>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</si>
  <si>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</si>
  <si>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</si>
  <si>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</si>
  <si>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</si>
  <si>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</si>
  <si>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</si>
  <si>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</si>
  <si>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</si>
  <si>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</si>
  <si>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</si>
  <si>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</si>
  <si>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</si>
  <si>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</si>
  <si>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</si>
  <si>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</si>
  <si>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</si>
  <si>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</si>
  <si>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</si>
  <si>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</si>
  <si>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</si>
  <si>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</si>
  <si>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</si>
  <si>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</si>
  <si>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</si>
  <si>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</si>
  <si>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</si>
  <si>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</si>
  <si>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</si>
  <si>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</si>
  <si>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</si>
  <si>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</si>
  <si>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</si>
  <si>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</si>
  <si>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</si>
  <si>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</si>
  <si>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</si>
  <si>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</si>
  <si>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</si>
  <si>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</si>
  <si>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</si>
  <si>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</si>
  <si>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</si>
  <si>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</si>
  <si>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</si>
  <si>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</si>
  <si>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</si>
  <si>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</si>
  <si>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</si>
  <si>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</si>
  <si>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</si>
  <si>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</si>
  <si>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</si>
  <si>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</si>
  <si>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</si>
  <si>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</si>
  <si>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</si>
  <si>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</si>
  <si>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</si>
  <si>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</si>
  <si>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</si>
  <si>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</si>
  <si>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</si>
  <si>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</si>
  <si>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</si>
  <si>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</si>
  <si>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</si>
  <si>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</si>
  <si>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</si>
  <si>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</si>
  <si>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</si>
  <si>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</si>
  <si>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</si>
  <si>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</si>
  <si>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</si>
  <si>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</si>
  <si>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</si>
  <si>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</si>
  <si>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</si>
  <si>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</si>
  <si>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</si>
  <si>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</si>
  <si>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</si>
  <si>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</si>
  <si>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</si>
  <si>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</si>
  <si>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</si>
  <si>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</si>
  <si>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</si>
  <si>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</si>
  <si>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</si>
  <si>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</si>
  <si>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</si>
  <si>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</si>
  <si>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</si>
  <si>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</si>
  <si>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</si>
  <si>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</si>
  <si>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</si>
  <si>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</si>
  <si>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</si>
  <si>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</si>
  <si>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</si>
  <si>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</si>
  <si>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</si>
  <si>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</si>
  <si>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</si>
  <si>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</si>
  <si>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</si>
  <si>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</si>
  <si>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</si>
  <si>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</si>
  <si>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</si>
  <si>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</si>
  <si>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</si>
  <si>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</si>
  <si>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</si>
  <si>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</si>
  <si>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</si>
  <si>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</si>
  <si>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</si>
  <si>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</si>
  <si>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</si>
  <si>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</si>
  <si>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</si>
  <si>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</si>
  <si>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</si>
  <si>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</si>
  <si>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</si>
  <si>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</si>
  <si>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</si>
  <si>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</si>
  <si>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</si>
  <si>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</si>
  <si>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</si>
  <si>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</si>
  <si>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</si>
  <si>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</si>
  <si>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</si>
  <si>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</si>
  <si>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</si>
  <si>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</si>
  <si>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</si>
  <si>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</si>
  <si>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</si>
  <si>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</si>
  <si>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</si>
  <si>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</si>
  <si>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</si>
  <si>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</si>
  <si>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</si>
  <si>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</si>
  <si>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</si>
  <si>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</si>
  <si>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</si>
  <si>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</si>
  <si>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</si>
  <si>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</si>
  <si>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</si>
  <si>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</si>
  <si>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</si>
  <si>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</si>
  <si>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</si>
  <si>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</si>
  <si>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</si>
  <si>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</si>
  <si>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</si>
  <si>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</si>
  <si>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</si>
  <si>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</si>
  <si>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</si>
  <si>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</si>
  <si>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</si>
  <si>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</si>
  <si>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</si>
  <si>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</si>
  <si>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</si>
  <si>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</si>
  <si>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</si>
  <si>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</si>
  <si>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</si>
  <si>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</si>
  <si>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</si>
  <si>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</si>
  <si>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</si>
  <si>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</si>
  <si>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</si>
  <si>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</si>
  <si>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</si>
  <si>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</si>
  <si>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</si>
  <si>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</si>
  <si>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</si>
  <si>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</si>
  <si>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</si>
  <si>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</si>
  <si>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</si>
  <si>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</si>
  <si>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</si>
  <si>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</si>
  <si>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</si>
  <si>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</si>
  <si>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</si>
  <si>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</si>
  <si>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</si>
  <si>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</si>
  <si>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</si>
  <si>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</si>
  <si>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</si>
  <si>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</si>
  <si>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</si>
  <si>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</si>
  <si>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</si>
  <si>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</si>
  <si>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</si>
  <si>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</si>
  <si>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</si>
  <si>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</si>
  <si>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</si>
  <si>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</si>
  <si>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</si>
  <si>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</si>
  <si>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</si>
  <si>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</si>
  <si>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</si>
  <si>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</si>
  <si>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</si>
  <si>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</si>
  <si>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</si>
  <si>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</si>
  <si>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</si>
  <si>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</si>
  <si>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</si>
  <si>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</si>
  <si>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</si>
  <si>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</si>
  <si>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</si>
  <si>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</si>
  <si>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</si>
  <si>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</si>
  <si>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</si>
  <si>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</si>
  <si>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</si>
  <si>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</si>
  <si>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</si>
  <si>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</si>
  <si>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</si>
  <si>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</si>
  <si>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</si>
  <si>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</si>
  <si>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</si>
  <si>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</si>
  <si>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</si>
  <si>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</si>
  <si>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</si>
  <si>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</si>
  <si>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</si>
  <si>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</si>
  <si>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</si>
  <si>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</si>
  <si>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</si>
  <si>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</si>
  <si>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</si>
  <si>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</si>
  <si>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</si>
  <si>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</si>
  <si>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</si>
  <si>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</si>
  <si>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</si>
  <si>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</si>
  <si>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</si>
  <si>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</si>
  <si>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</si>
  <si>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</si>
  <si>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</si>
  <si>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</si>
  <si>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</si>
  <si>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</si>
  <si>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</si>
  <si>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</si>
  <si>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</si>
  <si>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</si>
  <si>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</si>
  <si>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</si>
  <si>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</si>
  <si>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</si>
  <si>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</si>
  <si>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</si>
  <si>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</si>
  <si>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</si>
  <si>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</si>
  <si>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</si>
  <si>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</si>
  <si>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</si>
  <si>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</si>
  <si>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</si>
  <si>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</si>
  <si>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</si>
  <si>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</si>
  <si>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</si>
  <si>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</si>
  <si>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</si>
  <si>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</si>
  <si>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</si>
  <si>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</si>
  <si>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</si>
  <si>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</si>
  <si>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</si>
  <si>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</si>
  <si>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</si>
  <si>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</si>
  <si>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</si>
  <si>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</si>
  <si>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</si>
  <si>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</si>
  <si>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</si>
  <si>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</si>
  <si>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</si>
  <si>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</si>
  <si>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</si>
  <si>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</si>
  <si>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</si>
  <si>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</si>
  <si>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</si>
  <si>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</si>
  <si>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</si>
  <si>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</si>
  <si>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</si>
  <si>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</si>
  <si>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</si>
  <si>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</si>
  <si>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</si>
  <si>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</si>
  <si>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</si>
  <si>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</si>
  <si>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</si>
  <si>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</si>
  <si>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</si>
  <si>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</si>
  <si>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</si>
  <si>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</si>
  <si>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</si>
  <si>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</si>
  <si>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</si>
  <si>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</si>
  <si>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</si>
  <si>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</si>
  <si>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</si>
  <si>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</si>
  <si>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</si>
  <si>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</si>
  <si>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</si>
  <si>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</si>
  <si>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</si>
  <si>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</si>
  <si>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</si>
  <si>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</si>
  <si>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</si>
  <si>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</si>
  <si>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</si>
  <si>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</si>
  <si>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</si>
  <si>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</si>
  <si>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</si>
  <si>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</si>
  <si>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</si>
  <si>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</si>
  <si>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</si>
  <si>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</si>
  <si>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</si>
  <si>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</si>
  <si>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</si>
  <si>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</si>
  <si>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</si>
  <si>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</si>
  <si>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</si>
  <si>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</si>
  <si>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</si>
  <si>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</si>
  <si>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</si>
  <si>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</si>
  <si>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</si>
  <si>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</si>
  <si>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</si>
  <si>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</si>
  <si>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</si>
  <si>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</si>
  <si>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</si>
  <si>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</si>
  <si>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</si>
  <si>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</si>
  <si>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</si>
  <si>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</si>
  <si>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</si>
  <si>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</si>
  <si>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</si>
  <si>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</si>
  <si>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</si>
  <si>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</si>
  <si>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</si>
  <si>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</si>
  <si>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</si>
  <si>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</si>
  <si>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</si>
  <si>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</si>
  <si>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</si>
  <si>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</si>
  <si>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</si>
  <si>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</si>
  <si>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</si>
  <si>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</si>
  <si>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</si>
  <si>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</si>
  <si>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</si>
  <si>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</si>
  <si>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</si>
  <si>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</si>
  <si>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</si>
  <si>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</si>
  <si>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</si>
  <si>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</si>
  <si>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</si>
  <si>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</si>
  <si>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</si>
  <si>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</si>
  <si>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</si>
  <si>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</si>
  <si>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</si>
  <si>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</si>
  <si>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</si>
  <si>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</si>
  <si>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</si>
  <si>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</si>
  <si>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</si>
  <si>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</si>
  <si>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</si>
  <si>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</si>
  <si>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</si>
  <si>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</si>
  <si>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</si>
  <si>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</si>
  <si>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</si>
  <si>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</si>
  <si>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</si>
  <si>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</si>
  <si>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</si>
  <si>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</si>
  <si>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</si>
  <si>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</si>
  <si>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</si>
  <si>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</si>
  <si>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</si>
  <si>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</si>
  <si>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</si>
  <si>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</si>
  <si>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</si>
  <si>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</si>
  <si>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</si>
  <si>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</si>
  <si>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</si>
  <si>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</si>
  <si>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</si>
  <si>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</si>
  <si>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</si>
  <si>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</si>
  <si>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</si>
  <si>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</si>
  <si>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</si>
  <si>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</si>
  <si>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</si>
  <si>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</si>
  <si>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</si>
  <si>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</si>
  <si>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</si>
  <si>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</si>
  <si>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</si>
  <si>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</si>
  <si>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</si>
  <si>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</si>
  <si>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</si>
  <si>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</si>
  <si>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</si>
  <si>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</si>
  <si>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</si>
  <si>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</si>
  <si>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</si>
  <si>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</si>
  <si>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</si>
  <si>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</si>
  <si>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</si>
  <si>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</si>
  <si>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</si>
  <si>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</si>
  <si>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</si>
  <si>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</si>
  <si>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</si>
  <si>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</si>
  <si>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</si>
  <si>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</si>
  <si>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</si>
  <si>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</si>
  <si>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</si>
  <si>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</si>
  <si>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</si>
  <si>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</si>
  <si>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</si>
  <si>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</si>
  <si>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</si>
  <si>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</si>
  <si>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</si>
  <si>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</si>
  <si>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</si>
  <si>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</si>
  <si>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</si>
  <si>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</si>
  <si>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</si>
  <si>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</si>
  <si>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</si>
  <si>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</si>
  <si>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</si>
  <si>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</si>
  <si>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</si>
  <si>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</si>
  <si>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</si>
  <si>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</si>
  <si>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</si>
  <si>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</si>
  <si>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</si>
  <si>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</si>
  <si>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</si>
  <si>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</si>
  <si>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</si>
  <si>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</si>
  <si>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</si>
  <si>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</si>
  <si>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</si>
  <si>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</si>
  <si>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</si>
  <si>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</si>
  <si>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</si>
  <si>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</si>
  <si>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</si>
  <si>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</si>
  <si>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</si>
  <si>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</si>
  <si>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</si>
  <si>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</si>
  <si>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</si>
  <si>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</si>
  <si>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</si>
  <si>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</si>
  <si>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</si>
  <si>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</si>
  <si>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</si>
  <si>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</si>
  <si>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</si>
  <si>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</si>
  <si>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</si>
  <si>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</si>
  <si>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</si>
  <si>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</si>
  <si>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</si>
  <si>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</si>
  <si>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</si>
  <si>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</si>
  <si>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</si>
  <si>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</si>
  <si>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</si>
  <si>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</si>
  <si>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</si>
  <si>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</si>
  <si>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</si>
  <si>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</si>
  <si>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</si>
  <si>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</si>
  <si>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</si>
  <si>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</si>
  <si>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</si>
  <si>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</si>
  <si>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</si>
  <si>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</si>
  <si>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</si>
  <si>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</si>
  <si>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</si>
  <si>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</si>
  <si>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</si>
  <si>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</si>
  <si>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</si>
  <si>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</si>
  <si>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</si>
  <si>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</si>
  <si>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</si>
  <si>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</si>
  <si>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</si>
  <si>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</si>
  <si>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</si>
  <si>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</si>
  <si>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</si>
  <si>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</si>
  <si>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</si>
  <si>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</si>
  <si>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</si>
  <si>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</si>
  <si>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</si>
  <si>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</si>
  <si>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</si>
  <si>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</si>
  <si>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</si>
  <si>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</si>
  <si>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</si>
  <si>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</si>
  <si>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</si>
  <si>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</si>
  <si>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</si>
  <si>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</si>
  <si>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</si>
  <si>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</si>
  <si>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</si>
  <si>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</si>
  <si>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</si>
  <si>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</si>
  <si>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</si>
  <si>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</si>
  <si>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</si>
  <si>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</si>
  <si>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</si>
  <si>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</si>
  <si>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</si>
  <si>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</si>
  <si>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</si>
  <si>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</si>
  <si>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</si>
  <si>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</si>
  <si>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</si>
  <si>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</si>
  <si>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</si>
  <si>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</si>
  <si>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</si>
  <si>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</si>
  <si>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</si>
  <si>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</si>
  <si>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</si>
  <si>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</si>
  <si>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</si>
  <si>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</si>
  <si>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</si>
  <si>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</si>
  <si>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</si>
  <si>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</si>
  <si>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</si>
  <si>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</si>
  <si>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</si>
  <si>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</si>
  <si>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</si>
  <si>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</si>
  <si>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</si>
  <si>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</si>
  <si>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</si>
  <si>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</si>
  <si>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</si>
  <si>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</si>
  <si>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</si>
  <si>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</si>
  <si>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</si>
  <si>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</si>
  <si>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</si>
  <si>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</si>
  <si>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</si>
  <si>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</si>
  <si>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</si>
  <si>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</si>
  <si>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</si>
  <si>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</si>
  <si>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</si>
  <si>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</si>
  <si>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</si>
  <si>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</si>
  <si>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</si>
  <si>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</si>
  <si>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</si>
  <si>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</si>
  <si>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</si>
  <si>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</si>
  <si>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</si>
  <si>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</si>
  <si>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</si>
  <si>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</si>
  <si>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</si>
  <si>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</si>
  <si>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</si>
  <si>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</si>
  <si>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</si>
  <si>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</si>
  <si>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</si>
  <si>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</si>
  <si>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</si>
  <si>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</si>
  <si>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</si>
  <si>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</si>
  <si>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</si>
  <si>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</si>
  <si>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</si>
  <si>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</si>
  <si>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</si>
  <si>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</si>
  <si>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</si>
  <si>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</si>
  <si>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</si>
  <si>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</si>
  <si>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</si>
  <si>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</si>
  <si>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</si>
  <si>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</si>
  <si>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</si>
  <si>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</si>
  <si>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</si>
  <si>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</si>
  <si>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</si>
  <si>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</si>
  <si>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</si>
  <si>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</si>
  <si>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</si>
  <si>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</si>
  <si>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</si>
  <si>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</si>
  <si>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</si>
  <si>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</si>
  <si>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</si>
  <si>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</si>
  <si>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</si>
  <si>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</si>
  <si>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</si>
  <si>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</si>
  <si>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</si>
  <si>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</si>
  <si>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</si>
  <si>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</si>
  <si>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</si>
  <si>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</si>
  <si>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</si>
  <si>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</si>
  <si>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</si>
  <si>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</si>
  <si>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</si>
  <si>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</si>
  <si>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</si>
  <si>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</si>
  <si>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</si>
  <si>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</si>
  <si>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</si>
  <si>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</si>
  <si>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</si>
  <si>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</si>
  <si>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</si>
  <si>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</si>
  <si>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</si>
  <si>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</si>
  <si>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</si>
  <si>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</si>
  <si>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</si>
  <si>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</si>
  <si>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</si>
  <si>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</si>
  <si>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</si>
  <si>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</si>
  <si>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</si>
  <si>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</si>
  <si>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</si>
  <si>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</si>
  <si>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</si>
  <si>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</si>
  <si>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</si>
  <si>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</si>
  <si>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</si>
  <si>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</si>
  <si>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</si>
  <si>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</si>
  <si>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</si>
  <si>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</si>
  <si>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</si>
  <si>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</si>
  <si>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</si>
  <si>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</si>
  <si>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</si>
  <si>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</si>
  <si>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</si>
  <si>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</si>
  <si>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</si>
  <si>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</si>
  <si>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</si>
  <si>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</si>
  <si>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</si>
  <si>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</si>
  <si>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</si>
  <si>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</si>
  <si>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</si>
  <si>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</si>
  <si>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</si>
  <si>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</si>
  <si>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</si>
  <si>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</si>
  <si>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</si>
  <si>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</si>
  <si>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</si>
  <si>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</si>
  <si>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</si>
  <si>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</si>
  <si>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</si>
  <si>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</si>
  <si>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</si>
  <si>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</si>
  <si>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</si>
  <si>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</si>
  <si>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</si>
  <si>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</si>
  <si>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</si>
  <si>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</si>
  <si>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</si>
  <si>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</si>
  <si>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</si>
  <si>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</si>
  <si>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</si>
  <si>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</si>
  <si>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</si>
  <si>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</si>
  <si>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</si>
  <si>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</si>
  <si>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</si>
  <si>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</si>
  <si>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</si>
  <si>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</si>
  <si>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</si>
  <si>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</si>
  <si>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</si>
  <si>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</si>
  <si>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</si>
  <si>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</si>
  <si>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</si>
  <si>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</si>
  <si>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</si>
  <si>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</si>
  <si>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</si>
  <si>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</si>
  <si>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</si>
  <si>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</si>
  <si>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</si>
  <si>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</si>
  <si>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</si>
  <si>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</si>
  <si>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</si>
  <si>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</si>
  <si>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</si>
  <si>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</si>
  <si>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</si>
  <si>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</si>
  <si>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</si>
  <si>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</si>
  <si>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</si>
  <si>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</si>
  <si>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</si>
  <si>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</si>
  <si>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</si>
  <si>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</si>
  <si>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</si>
  <si>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</si>
  <si>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</si>
  <si>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</si>
  <si>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</si>
  <si>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</si>
  <si>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</si>
  <si>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</si>
  <si>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</si>
  <si>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</si>
  <si>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</si>
  <si>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</si>
  <si>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</si>
  <si>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</si>
  <si>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</si>
  <si>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</si>
  <si>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</si>
  <si>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</si>
  <si>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</si>
  <si>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</si>
  <si>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</si>
  <si>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</si>
  <si>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</si>
  <si>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</si>
  <si>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</si>
  <si>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</si>
  <si>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</si>
  <si>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</si>
  <si>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</si>
  <si>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</si>
  <si>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</si>
  <si>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</si>
  <si>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</si>
  <si>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</si>
  <si>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</si>
  <si>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</si>
  <si>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</si>
  <si>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</si>
  <si>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</si>
  <si>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</si>
  <si>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</si>
  <si>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</si>
  <si>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</si>
  <si>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</si>
  <si>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</si>
  <si>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</si>
  <si>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</si>
  <si>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</si>
  <si>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</si>
  <si>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</si>
  <si>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</si>
  <si>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</si>
  <si>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</si>
  <si>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</si>
  <si>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</si>
  <si>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</si>
  <si>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</si>
  <si>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</si>
  <si>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</si>
  <si>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</si>
  <si>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</si>
  <si>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</si>
  <si>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</si>
  <si>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</si>
  <si>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</si>
  <si>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</si>
  <si>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</si>
  <si>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</si>
  <si>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</si>
  <si>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</si>
  <si>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</si>
  <si>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</si>
  <si>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</si>
  <si>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</si>
  <si>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</si>
  <si>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</si>
  <si>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</si>
  <si>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</si>
  <si>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</si>
  <si>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</si>
  <si>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</si>
  <si>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</si>
  <si>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</si>
  <si>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</si>
  <si>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</si>
  <si>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</si>
  <si>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</si>
  <si>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</si>
  <si>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</si>
  <si>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</si>
  <si>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</si>
  <si>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</si>
  <si>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</si>
  <si>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</si>
  <si>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</si>
  <si>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</si>
  <si>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</si>
  <si>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</si>
  <si>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</si>
  <si>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</si>
  <si>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</si>
  <si>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</si>
  <si>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</si>
  <si>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</si>
  <si>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</si>
  <si>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</si>
  <si>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</si>
  <si>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</si>
  <si>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</si>
  <si>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</si>
  <si>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</si>
  <si>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</si>
  <si>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</si>
  <si>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</si>
  <si>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</si>
  <si>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</si>
  <si>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</si>
  <si>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</si>
  <si>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</si>
  <si>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</si>
  <si>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</si>
  <si>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</si>
  <si>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</si>
  <si>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</si>
  <si>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</si>
  <si>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</si>
  <si>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</si>
  <si>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</si>
  <si>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</si>
  <si>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</si>
  <si>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</si>
  <si>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</si>
  <si>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</si>
  <si>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</si>
  <si>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</si>
  <si>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</si>
  <si>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</si>
  <si>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</si>
  <si>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</si>
  <si>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</si>
  <si>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</si>
  <si>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</si>
  <si>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</si>
  <si>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</si>
  <si>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</si>
  <si>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</si>
  <si>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</si>
  <si>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</si>
  <si>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</si>
  <si>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</si>
  <si>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</si>
  <si>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</si>
  <si>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</si>
  <si>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</si>
  <si>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</si>
  <si>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</si>
  <si>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</si>
  <si>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</si>
  <si>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</si>
  <si>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</si>
  <si>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</si>
  <si>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</si>
  <si>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</si>
  <si>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</si>
  <si>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</si>
  <si>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</si>
  <si>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</si>
  <si>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</si>
  <si>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</si>
  <si>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</si>
  <si>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</si>
  <si>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</si>
  <si>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</si>
  <si>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</si>
  <si>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</si>
  <si>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</si>
  <si>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</si>
  <si>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</si>
  <si>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</si>
  <si>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</si>
  <si>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</si>
  <si>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</si>
  <si>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</si>
  <si>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</si>
  <si>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</si>
  <si>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</si>
  <si>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</si>
  <si>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</si>
  <si>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</si>
  <si>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</si>
  <si>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</si>
  <si>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</si>
  <si>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</si>
  <si>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</si>
  <si>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</si>
  <si>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</si>
  <si>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</si>
  <si>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</si>
  <si>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</si>
  <si>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</si>
  <si>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</si>
  <si>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</si>
  <si>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</si>
  <si>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</si>
  <si>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</si>
  <si>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</si>
  <si>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</si>
  <si>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</si>
  <si>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</si>
  <si>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</si>
  <si>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</si>
  <si>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</si>
  <si>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</si>
  <si>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</si>
  <si>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</si>
  <si>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</si>
  <si>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</si>
  <si>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</si>
  <si>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</si>
  <si>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</si>
  <si>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</si>
  <si>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</si>
  <si>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</si>
  <si>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</si>
  <si>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</si>
  <si>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</si>
  <si>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</si>
  <si>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</si>
  <si>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</si>
  <si>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</si>
  <si>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</si>
  <si>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</si>
  <si>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</si>
  <si>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</si>
  <si>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</si>
  <si>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</si>
  <si>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</si>
  <si>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</si>
  <si>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</si>
  <si>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</si>
  <si>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</si>
  <si>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</si>
  <si>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</si>
  <si>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</si>
  <si>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</si>
  <si>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</si>
  <si>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</si>
  <si>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</si>
  <si>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</si>
  <si>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</si>
  <si>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</si>
  <si>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</si>
  <si>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</si>
  <si>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</si>
  <si>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</si>
  <si>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</si>
  <si>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</si>
  <si>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</si>
  <si>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</si>
  <si>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</si>
  <si>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</si>
  <si>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</si>
  <si>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</si>
  <si>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</si>
  <si>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</si>
  <si>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</si>
  <si>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</si>
  <si>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</si>
  <si>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</si>
  <si>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</si>
  <si>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</si>
  <si>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</si>
  <si>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</si>
  <si>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</si>
  <si>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</si>
  <si>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</si>
  <si>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</si>
  <si>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</si>
  <si>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</si>
  <si>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</si>
  <si>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</si>
  <si>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</si>
  <si>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</si>
  <si>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</si>
  <si>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</si>
  <si>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</si>
  <si>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</si>
  <si>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</si>
  <si>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</si>
  <si>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</si>
  <si>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</si>
  <si>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</si>
  <si>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</si>
  <si>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</si>
  <si>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</si>
  <si>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</si>
  <si>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</si>
  <si>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</si>
  <si>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</si>
  <si>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</si>
  <si>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</si>
  <si>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</si>
  <si>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</si>
  <si>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</si>
  <si>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</si>
  <si>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</si>
  <si>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</si>
  <si>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</si>
  <si>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</si>
  <si>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</si>
  <si>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</si>
  <si>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</si>
  <si>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</si>
  <si>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</si>
  <si>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</si>
  <si>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</si>
  <si>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</si>
  <si>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</si>
  <si>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</si>
  <si>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</si>
  <si>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</si>
  <si>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</si>
  <si>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</si>
  <si>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</si>
  <si>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</si>
  <si>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</si>
  <si>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</si>
  <si>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</si>
  <si>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</si>
  <si>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</si>
  <si>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</si>
  <si>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</si>
  <si>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</si>
  <si>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</si>
  <si>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</si>
  <si>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</si>
  <si>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</si>
  <si>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</si>
  <si>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</si>
  <si>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</si>
  <si>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</si>
  <si>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</si>
  <si>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</si>
  <si>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</si>
  <si>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</si>
  <si>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</si>
  <si>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</si>
  <si>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</si>
  <si>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</si>
  <si>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</si>
  <si>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</si>
  <si>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</si>
  <si>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</si>
  <si>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</si>
  <si>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</si>
  <si>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</si>
  <si>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</si>
  <si>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</si>
  <si>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</si>
  <si>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</si>
  <si>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</si>
  <si>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</si>
  <si>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</si>
  <si>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</si>
  <si>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</si>
  <si>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</si>
  <si>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</si>
  <si>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</si>
  <si>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</si>
  <si>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</si>
  <si>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</si>
  <si>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</si>
  <si>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</si>
  <si>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</si>
  <si>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</si>
  <si>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</si>
  <si>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</si>
  <si>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</si>
  <si>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</si>
  <si>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</si>
  <si>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</si>
  <si>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</si>
  <si>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</si>
  <si>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</si>
  <si>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</si>
  <si>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</si>
  <si>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</si>
  <si>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</si>
  <si>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</si>
  <si>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</si>
  <si>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</si>
  <si>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</si>
  <si>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</si>
  <si>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</si>
  <si>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</si>
  <si>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</si>
  <si>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</si>
  <si>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</si>
  <si>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</si>
  <si>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</si>
  <si>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</si>
  <si>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</si>
  <si>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</si>
  <si>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</si>
  <si>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</si>
  <si>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</si>
  <si>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</si>
  <si>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</si>
  <si>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</si>
  <si>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</si>
  <si>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</si>
  <si>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</si>
  <si>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</si>
  <si>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</si>
  <si>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</si>
  <si>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</si>
  <si>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</si>
  <si>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</si>
  <si>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</si>
  <si>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</si>
  <si>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</si>
  <si>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</si>
  <si>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</si>
  <si>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</si>
  <si>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</si>
  <si>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</si>
  <si>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</si>
  <si>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</si>
  <si>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</si>
  <si>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</si>
  <si>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</si>
  <si>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</si>
  <si>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</si>
  <si>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</si>
  <si>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</si>
  <si>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</si>
  <si>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</si>
  <si>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</si>
  <si>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</si>
  <si>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</si>
  <si>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</si>
  <si>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</si>
  <si>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</si>
  <si>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</si>
  <si>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</si>
  <si>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</si>
  <si>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</si>
  <si>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</si>
  <si>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</si>
  <si>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</si>
  <si>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</si>
  <si>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</si>
  <si>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</si>
  <si>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</si>
  <si>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</si>
  <si>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</si>
  <si>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</si>
  <si>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</si>
  <si>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</si>
  <si>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</si>
  <si>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</si>
  <si>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</si>
  <si>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</si>
  <si>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</si>
  <si>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</si>
  <si>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</si>
  <si>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</si>
  <si>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</si>
  <si>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</si>
  <si>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</si>
  <si>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</si>
  <si>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</si>
  <si>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</si>
  <si>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</si>
  <si>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</si>
  <si>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</si>
  <si>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</si>
  <si>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</si>
  <si>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</si>
  <si>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</si>
  <si>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</si>
  <si>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</si>
  <si>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</si>
  <si>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</si>
  <si>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</si>
  <si>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</si>
  <si>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</si>
  <si>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</si>
  <si>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</si>
  <si>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</si>
  <si>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</si>
  <si>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</si>
  <si>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</si>
  <si>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</si>
  <si>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</si>
  <si>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</si>
  <si>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</si>
  <si>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</si>
  <si>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</si>
  <si>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</si>
  <si>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</si>
  <si>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</si>
  <si>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</si>
  <si>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</si>
  <si>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</si>
  <si>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</si>
  <si>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</si>
  <si>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</si>
  <si>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</si>
  <si>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</si>
  <si>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</si>
  <si>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</si>
  <si>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</si>
  <si>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</si>
  <si>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</si>
  <si>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</si>
  <si>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</si>
  <si>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</si>
  <si>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</si>
  <si>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</si>
  <si>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</si>
  <si>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</si>
  <si>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</si>
  <si>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</si>
  <si>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</si>
  <si>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</si>
  <si>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</si>
  <si>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</si>
  <si>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</si>
  <si>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</si>
  <si>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</si>
  <si>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</si>
  <si>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</si>
  <si>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</si>
  <si>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</si>
  <si>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</si>
  <si>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</si>
  <si>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</si>
  <si>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</si>
  <si>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</si>
  <si>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</si>
  <si>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</si>
  <si>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</si>
  <si>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</si>
  <si>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</si>
  <si>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</si>
  <si>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</si>
  <si>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</si>
  <si>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</si>
  <si>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</si>
  <si>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</si>
  <si>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</si>
  <si>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</si>
  <si>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</si>
  <si>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</si>
  <si>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</si>
  <si>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</si>
  <si>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</si>
  <si>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</si>
  <si>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</si>
  <si>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</si>
  <si>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</si>
  <si>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</si>
  <si>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</si>
  <si>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</si>
  <si>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</si>
  <si>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</si>
  <si>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</si>
  <si>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</si>
  <si>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</si>
  <si>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</si>
  <si>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</si>
  <si>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</si>
  <si>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</si>
  <si>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</si>
  <si>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</si>
  <si>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</si>
  <si>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</si>
  <si>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</si>
  <si>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</si>
  <si>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</si>
  <si>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</si>
  <si>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</si>
  <si>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</si>
  <si>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</si>
  <si>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</si>
  <si>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</si>
  <si>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</si>
  <si>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</si>
  <si>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</si>
  <si>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</si>
  <si>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</si>
  <si>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</si>
  <si>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</si>
  <si>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</si>
  <si>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</si>
  <si>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</si>
  <si>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</si>
  <si>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</si>
  <si>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</si>
  <si>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</si>
  <si>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</si>
  <si>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</si>
  <si>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</si>
  <si>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</si>
  <si>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</si>
  <si>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</si>
  <si>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</si>
  <si>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</si>
  <si>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</si>
  <si>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</si>
  <si>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</si>
  <si>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</si>
  <si>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</si>
  <si>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</si>
  <si>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</si>
  <si>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</si>
  <si>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</si>
  <si>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</si>
  <si>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</si>
  <si>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</si>
  <si>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</si>
  <si>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</si>
  <si>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</si>
  <si>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</si>
  <si>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</si>
  <si>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</si>
  <si>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</si>
  <si>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</si>
  <si>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</si>
  <si>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</si>
  <si>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</si>
  <si>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</si>
  <si>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</si>
  <si>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</si>
  <si>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</si>
  <si>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</si>
  <si>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</si>
  <si>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</si>
  <si>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</si>
  <si>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</si>
  <si>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</si>
  <si>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</si>
  <si>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</si>
  <si>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</si>
  <si>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</si>
  <si>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</si>
  <si>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</si>
  <si>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</si>
  <si>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</si>
  <si>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</si>
  <si>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</si>
  <si>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</si>
  <si>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</si>
  <si>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</si>
  <si>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</si>
  <si>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</si>
  <si>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</si>
  <si>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</si>
  <si>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</si>
  <si>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</si>
  <si>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</si>
  <si>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</si>
  <si>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</si>
  <si>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</si>
  <si>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</si>
  <si>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</si>
  <si>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</si>
  <si>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</si>
  <si>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</si>
  <si>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</si>
  <si>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</si>
  <si>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</si>
  <si>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</si>
  <si>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</si>
  <si>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</si>
  <si>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</si>
  <si>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</si>
  <si>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</si>
  <si>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</si>
  <si>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</si>
  <si>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</si>
  <si>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</si>
  <si>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</si>
  <si>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</si>
  <si>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</si>
  <si>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</si>
  <si>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</si>
  <si>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</si>
  <si>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</si>
  <si>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</si>
  <si>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</si>
  <si>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</si>
  <si>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</si>
  <si>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</si>
  <si>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</si>
  <si>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</si>
  <si>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</si>
  <si>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</si>
  <si>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</si>
  <si>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</si>
  <si>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</si>
  <si>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</si>
  <si>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</si>
  <si>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</si>
  <si>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</si>
  <si>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</si>
  <si>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</si>
  <si>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</si>
  <si>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</si>
  <si>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</si>
  <si>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</si>
  <si>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</si>
  <si>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</si>
  <si>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</si>
  <si>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</si>
  <si>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</si>
  <si>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</si>
  <si>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</si>
  <si>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</si>
  <si>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</si>
  <si>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</si>
  <si>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</si>
  <si>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</si>
  <si>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</si>
  <si>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</si>
  <si>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</si>
  <si>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</si>
  <si>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</si>
  <si>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</si>
  <si>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</si>
  <si>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</si>
  <si>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</si>
  <si>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</si>
  <si>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</si>
  <si>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</si>
  <si>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</si>
  <si>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</si>
  <si>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</si>
  <si>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</si>
  <si>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</si>
  <si>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</si>
  <si>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</si>
  <si>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</si>
  <si>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</si>
  <si>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</si>
  <si>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</si>
  <si>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</si>
  <si>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</si>
  <si>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</si>
  <si>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</si>
  <si>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</si>
  <si>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</si>
  <si>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</si>
  <si>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</si>
  <si>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</si>
  <si>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</si>
  <si>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</si>
  <si>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</si>
  <si>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</si>
  <si>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</si>
  <si>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</si>
  <si>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</si>
  <si>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</si>
  <si>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</si>
  <si>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</si>
  <si>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</si>
  <si>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</si>
  <si>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</si>
  <si>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</si>
  <si>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</si>
  <si>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</si>
  <si>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</si>
  <si>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</si>
  <si>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</si>
  <si>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</si>
  <si>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</si>
  <si>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</si>
  <si>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</si>
  <si>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</si>
  <si>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</si>
  <si>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</si>
  <si>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</si>
  <si>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</si>
  <si>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</si>
  <si>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</si>
  <si>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</si>
  <si>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</si>
  <si>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</si>
  <si>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</si>
  <si>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</si>
  <si>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</si>
  <si>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</si>
  <si>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</si>
  <si>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</si>
  <si>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</si>
  <si>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</si>
  <si>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</si>
  <si>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</si>
  <si>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</si>
  <si>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</si>
  <si>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</si>
  <si>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</si>
  <si>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</si>
  <si>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</si>
  <si>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</si>
  <si>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</si>
  <si>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</si>
  <si>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</si>
  <si>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</si>
  <si>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</si>
  <si>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</si>
  <si>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</si>
  <si>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</si>
  <si>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</si>
  <si>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</si>
  <si>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</si>
  <si>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</si>
  <si>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</si>
  <si>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</si>
  <si>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</si>
  <si>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</si>
  <si>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</si>
  <si>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</si>
  <si>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</si>
  <si>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</si>
  <si>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</si>
  <si>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</si>
  <si>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</si>
  <si>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</si>
  <si>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</si>
  <si>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</si>
  <si>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</si>
  <si>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</si>
  <si>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</si>
  <si>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</si>
  <si>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</si>
  <si>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</si>
  <si>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</si>
  <si>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</si>
  <si>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</si>
  <si>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</si>
  <si>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</si>
  <si>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</si>
  <si>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</si>
  <si>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</si>
  <si>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</si>
  <si>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</si>
  <si>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</si>
  <si>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</si>
  <si>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</si>
  <si>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</si>
  <si>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</si>
  <si>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</si>
  <si>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</si>
  <si>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</si>
  <si>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</si>
  <si>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</si>
  <si>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</si>
  <si>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</si>
  <si>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</si>
  <si>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</si>
  <si>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</si>
  <si>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</si>
  <si>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</si>
  <si>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</si>
  <si>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</si>
  <si>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</si>
  <si>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</si>
  <si>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</si>
  <si>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</si>
  <si>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</si>
  <si>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</si>
  <si>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</si>
  <si>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</si>
  <si>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</si>
  <si>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</si>
  <si>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</si>
  <si>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</si>
  <si>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</si>
  <si>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</si>
  <si>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</si>
  <si>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</si>
  <si>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</si>
  <si>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</si>
  <si>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</si>
  <si>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</si>
  <si>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</si>
  <si>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</si>
  <si>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</si>
  <si>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</si>
  <si>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</si>
  <si>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</si>
  <si>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</si>
  <si>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</si>
  <si>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</si>
  <si>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</si>
  <si>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</si>
  <si>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</si>
  <si>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</si>
  <si>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</si>
  <si>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</si>
  <si>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</si>
  <si>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</si>
  <si>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</si>
  <si>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</si>
  <si>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</si>
  <si>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</si>
  <si>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</si>
  <si>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</si>
  <si>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</si>
  <si>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</si>
  <si>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</si>
  <si>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</si>
  <si>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</si>
  <si>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</si>
  <si>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</si>
  <si>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</si>
  <si>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</si>
  <si>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</si>
  <si>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</si>
  <si>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</si>
  <si>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</si>
  <si>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</si>
  <si>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</si>
  <si>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</si>
  <si>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</si>
  <si>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</si>
  <si>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</si>
  <si>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</si>
  <si>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</si>
  <si>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</si>
  <si>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</si>
  <si>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</si>
  <si>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</si>
  <si>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</si>
  <si>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</si>
  <si>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</si>
  <si>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</si>
  <si>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</si>
  <si>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</si>
  <si>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</si>
  <si>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</si>
  <si>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</si>
  <si>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</si>
  <si>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</si>
  <si>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</si>
  <si>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</si>
  <si>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</si>
  <si>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</si>
  <si>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</si>
  <si>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</si>
  <si>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</si>
  <si>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</si>
  <si>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</si>
  <si>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</si>
  <si>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</si>
  <si>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</si>
  <si>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</si>
  <si>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</si>
  <si>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</si>
  <si>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</si>
  <si>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</si>
  <si>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</si>
  <si>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</si>
  <si>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</si>
  <si>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</si>
  <si>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</si>
  <si>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</si>
  <si>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</si>
  <si>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</si>
  <si>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</si>
  <si>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</si>
  <si>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</si>
  <si>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</si>
  <si>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</si>
  <si>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</si>
  <si>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</si>
  <si>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</si>
  <si>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</si>
  <si>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</si>
  <si>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</si>
  <si>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</si>
  <si>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</si>
  <si>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</si>
  <si>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</si>
  <si>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</si>
  <si>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</si>
  <si>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</si>
  <si>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</si>
  <si>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</si>
  <si>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</si>
  <si>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</si>
  <si>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</si>
  <si>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</si>
  <si>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</si>
  <si>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</si>
  <si>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</si>
  <si>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</si>
  <si>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</si>
  <si>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</si>
  <si>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</si>
  <si>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</si>
  <si>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</si>
  <si>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</si>
  <si>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</si>
  <si>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</si>
  <si>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</si>
  <si>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</si>
  <si>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</si>
  <si>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</si>
  <si>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</si>
  <si>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</si>
  <si>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</si>
  <si>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</si>
  <si>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</si>
  <si>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</si>
  <si>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</si>
  <si>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</si>
  <si>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</si>
  <si>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</si>
  <si>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</si>
  <si>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</si>
  <si>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</si>
  <si>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</si>
  <si>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</si>
  <si>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</si>
  <si>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</si>
  <si>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</si>
  <si>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</si>
  <si>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</si>
  <si>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</si>
  <si>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</si>
  <si>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</si>
  <si>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</si>
  <si>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</si>
  <si>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</si>
  <si>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</si>
  <si>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</si>
  <si>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</si>
  <si>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</si>
  <si>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</si>
  <si>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</si>
  <si>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</si>
  <si>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</si>
  <si>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</si>
  <si>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</si>
  <si>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</si>
  <si>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</si>
  <si>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</si>
  <si>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</si>
  <si>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</si>
  <si>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</si>
  <si>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</si>
  <si>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</si>
  <si>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</si>
  <si>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</si>
  <si>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</si>
  <si>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</si>
  <si>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</si>
  <si>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</si>
  <si>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</si>
  <si>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</si>
  <si>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</si>
  <si>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</si>
  <si>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</si>
  <si>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</si>
  <si>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</si>
  <si>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</si>
  <si>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</si>
  <si>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</si>
  <si>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</si>
  <si>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</si>
  <si>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</si>
  <si>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</si>
  <si>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</si>
  <si>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</si>
  <si>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</si>
  <si>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</si>
  <si>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</si>
  <si>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</si>
  <si>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</si>
  <si>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</si>
  <si>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</si>
  <si>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</si>
  <si>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</si>
  <si>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</si>
  <si>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</si>
  <si>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</si>
  <si>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</si>
  <si>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</si>
  <si>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</si>
  <si>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</si>
  <si>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</si>
  <si>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</si>
  <si>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</si>
  <si>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</si>
  <si>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</si>
  <si>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</si>
  <si>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</si>
  <si>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</si>
  <si>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</si>
  <si>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</si>
  <si>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</si>
  <si>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</si>
  <si>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</si>
  <si>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</si>
  <si>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</si>
  <si>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</si>
  <si>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</si>
  <si>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</si>
  <si>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</si>
  <si>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</si>
  <si>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</si>
  <si>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</si>
  <si>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</si>
  <si>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</si>
  <si>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</si>
  <si>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</si>
  <si>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</si>
  <si>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</si>
  <si>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</si>
  <si>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</si>
  <si>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</si>
  <si>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</si>
  <si>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</si>
  <si>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</si>
  <si>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</si>
  <si>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</si>
  <si>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</si>
  <si>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</si>
  <si>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</si>
  <si>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</si>
  <si>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</si>
  <si>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</si>
  <si>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</si>
  <si>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</si>
  <si>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</si>
  <si>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</si>
  <si>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</si>
  <si>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</si>
  <si>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</si>
  <si>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</si>
  <si>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</si>
  <si>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</si>
  <si>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</si>
  <si>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</si>
  <si>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</si>
  <si>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</si>
  <si>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</si>
  <si>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</si>
  <si>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</si>
  <si>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</si>
  <si>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</si>
  <si>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</si>
  <si>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</si>
  <si>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</si>
  <si>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</si>
  <si>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</si>
  <si>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</si>
  <si>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</si>
  <si>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</si>
  <si>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</si>
  <si>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</si>
  <si>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</si>
  <si>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</si>
  <si>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</si>
  <si>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</si>
  <si>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</si>
  <si>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</si>
  <si>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</si>
  <si>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</si>
  <si>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</si>
  <si>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</si>
  <si>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</si>
  <si>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</si>
  <si>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</si>
  <si>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</si>
  <si>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</si>
  <si>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</si>
  <si>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</si>
  <si>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</si>
  <si>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</si>
  <si>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</si>
  <si>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</si>
  <si>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</si>
  <si>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</si>
  <si>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</si>
  <si>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</si>
  <si>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</si>
  <si>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</si>
  <si>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</si>
  <si>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</si>
  <si>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</si>
  <si>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</si>
  <si>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</si>
  <si>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</si>
  <si>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</si>
  <si>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</si>
  <si>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</si>
  <si>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</si>
  <si>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</si>
  <si>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</si>
  <si>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</si>
  <si>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</si>
  <si>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</si>
  <si>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</si>
  <si>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</si>
  <si>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</si>
  <si>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</si>
  <si>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</si>
  <si>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</si>
  <si>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</si>
  <si>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</si>
  <si>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</si>
  <si>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</si>
  <si>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</si>
  <si>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</si>
  <si>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</si>
  <si>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</si>
  <si>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</si>
  <si>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</si>
  <si>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</si>
  <si>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</si>
  <si>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</si>
  <si>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</si>
  <si>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</si>
  <si>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</si>
  <si>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</si>
  <si>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</si>
  <si>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</si>
  <si>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</si>
  <si>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</si>
  <si>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</si>
  <si>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</si>
  <si>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</si>
  <si>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</si>
  <si>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</si>
  <si>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</si>
  <si>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</si>
  <si>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</si>
  <si>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</si>
  <si>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</si>
  <si>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</si>
  <si>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</si>
  <si>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</si>
  <si>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</si>
  <si>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</si>
  <si>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</si>
  <si>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</si>
  <si>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</si>
  <si>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</si>
  <si>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</si>
  <si>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</si>
  <si>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</si>
  <si>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</si>
  <si>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</si>
  <si>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</si>
  <si>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</si>
  <si>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</si>
  <si>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</si>
  <si>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</si>
  <si>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</si>
  <si>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</si>
  <si>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</si>
  <si>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</si>
  <si>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</si>
  <si>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</si>
  <si>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</si>
  <si>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</si>
  <si>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</si>
  <si>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</si>
  <si>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</si>
  <si>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</si>
  <si>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</si>
  <si>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</si>
  <si>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</si>
  <si>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</si>
  <si>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</si>
  <si>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</si>
  <si>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</si>
  <si>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</si>
  <si>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</si>
  <si>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</si>
  <si>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</si>
  <si>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</si>
  <si>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</si>
  <si>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</si>
  <si>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</si>
  <si>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</si>
  <si>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</si>
  <si>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</si>
  <si>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</si>
  <si>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</si>
  <si>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</si>
  <si>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</si>
  <si>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</si>
  <si>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</si>
  <si>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</si>
  <si>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</si>
  <si>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</si>
  <si>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</si>
  <si>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</si>
  <si>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</si>
  <si>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</si>
  <si>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</si>
  <si>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</si>
  <si>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</si>
  <si>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</si>
  <si>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</si>
  <si>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</si>
  <si>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</si>
  <si>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</si>
  <si>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</si>
  <si>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</si>
  <si>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</si>
  <si>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</si>
  <si>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</si>
  <si>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</si>
  <si>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</si>
  <si>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</si>
  <si>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</si>
  <si>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</si>
  <si>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</si>
  <si>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</si>
  <si>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</si>
  <si>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</si>
  <si>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</si>
  <si>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</si>
  <si>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</si>
  <si>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</si>
  <si>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</si>
  <si>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</si>
  <si>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</si>
  <si>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</si>
  <si>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</si>
  <si>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</si>
  <si>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</si>
  <si>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</si>
  <si>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</si>
  <si>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</si>
  <si>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</si>
  <si>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</si>
  <si>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</si>
  <si>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</si>
  <si>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</si>
  <si>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</si>
  <si>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</si>
  <si>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</si>
  <si>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</si>
  <si>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</si>
  <si>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</si>
  <si>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</si>
  <si>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</si>
  <si>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</si>
  <si>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</si>
  <si>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</si>
  <si>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</si>
  <si>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</si>
  <si>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</si>
  <si>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</si>
  <si>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</si>
  <si>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</si>
  <si>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</si>
  <si>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</si>
  <si>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</si>
  <si>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</si>
  <si>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</si>
  <si>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</si>
  <si>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</si>
  <si>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</si>
  <si>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</si>
  <si>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</si>
  <si>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</si>
  <si>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</si>
  <si>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</si>
  <si>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</si>
  <si>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</si>
  <si>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</si>
  <si>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</si>
  <si>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</si>
  <si>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</si>
  <si>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</si>
  <si>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</si>
  <si>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</si>
  <si>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</si>
  <si>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</si>
  <si>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</si>
  <si>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</si>
  <si>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</si>
  <si>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</si>
  <si>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</si>
  <si>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</si>
  <si>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</si>
  <si>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</si>
  <si>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</si>
  <si>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</si>
  <si>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</si>
  <si>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</si>
  <si>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</si>
  <si>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</si>
  <si>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</si>
  <si>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</si>
  <si>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</si>
  <si>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</si>
  <si>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</si>
  <si>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</si>
  <si>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</si>
  <si>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</si>
  <si>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</si>
  <si>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</si>
  <si>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</si>
  <si>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</si>
  <si>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</si>
  <si>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</si>
  <si>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</si>
  <si>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</si>
  <si>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</si>
  <si>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</si>
  <si>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</si>
  <si>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</si>
  <si>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</si>
  <si>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</si>
  <si>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</si>
  <si>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</si>
  <si>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</si>
  <si>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</si>
  <si>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</si>
  <si>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</si>
  <si>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</si>
  <si>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</si>
  <si>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</si>
  <si>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</si>
  <si>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</si>
  <si>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</si>
  <si>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</si>
  <si>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</si>
  <si>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</si>
  <si>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</si>
  <si>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</si>
  <si>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</si>
  <si>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</si>
  <si>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</si>
  <si>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</si>
  <si>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</si>
  <si>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</si>
  <si>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</si>
  <si>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</si>
  <si>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</si>
  <si>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</si>
  <si>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</si>
  <si>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</si>
  <si>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</si>
  <si>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</si>
  <si>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</si>
  <si>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</si>
  <si>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</si>
  <si>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</si>
  <si>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</si>
  <si>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</si>
  <si>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</si>
  <si>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</si>
  <si>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</si>
  <si>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</si>
  <si>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</si>
  <si>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</si>
  <si>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</si>
  <si>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</si>
  <si>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</si>
  <si>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</si>
  <si>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</si>
  <si>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</si>
  <si>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</si>
  <si>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</si>
  <si>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</si>
  <si>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</si>
  <si>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</si>
  <si>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</si>
  <si>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</si>
  <si>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</si>
  <si>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</si>
  <si>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</si>
  <si>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</si>
  <si>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</si>
  <si>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</si>
  <si>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</si>
  <si>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</si>
  <si>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</si>
  <si>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</si>
  <si>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</si>
  <si>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</si>
  <si>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</si>
  <si>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</si>
  <si>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</si>
  <si>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</si>
  <si>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</si>
  <si>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</si>
  <si>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</si>
  <si>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</si>
  <si>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</si>
  <si>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</si>
  <si>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</si>
  <si>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</si>
  <si>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</si>
  <si>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</si>
  <si>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</si>
  <si>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</si>
  <si>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</si>
  <si>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</si>
  <si>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</si>
  <si>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</si>
  <si>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</si>
  <si>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</si>
  <si>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</si>
  <si>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</si>
  <si>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</si>
  <si>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</si>
  <si>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</si>
  <si>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</si>
  <si>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</si>
  <si>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</si>
  <si>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</si>
  <si>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</si>
  <si>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</si>
  <si>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</si>
  <si>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</si>
  <si>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</si>
  <si>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</si>
  <si>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</si>
  <si>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</si>
  <si>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</si>
  <si>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</si>
  <si>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</si>
  <si>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</si>
  <si>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</si>
  <si>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</si>
  <si>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</si>
  <si>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</si>
  <si>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</si>
  <si>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</si>
  <si>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</si>
  <si>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</si>
  <si>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</si>
  <si>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</si>
  <si>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</si>
  <si>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</si>
  <si>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</si>
  <si>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</si>
  <si>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</si>
  <si>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</si>
  <si>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</si>
  <si>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</si>
  <si>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</si>
  <si>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</si>
  <si>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</si>
  <si>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</si>
  <si>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</si>
  <si>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</si>
  <si>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</si>
  <si>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</si>
  <si>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</si>
  <si>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</si>
  <si>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</si>
  <si>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</si>
  <si>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</si>
  <si>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</si>
  <si>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</si>
  <si>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</si>
  <si>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</si>
  <si>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</si>
  <si>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</si>
  <si>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</si>
  <si>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</si>
  <si>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</si>
  <si>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</si>
  <si>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</si>
  <si>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</si>
  <si>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</si>
  <si>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</si>
  <si>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</si>
  <si>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</si>
  <si>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</si>
  <si>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</si>
  <si>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</si>
  <si>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</si>
  <si>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</si>
  <si>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</si>
  <si>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</si>
  <si>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</si>
  <si>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</si>
  <si>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</si>
  <si>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</si>
  <si>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</si>
  <si>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</si>
  <si>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</si>
  <si>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</si>
  <si>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</si>
  <si>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</si>
  <si>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</si>
  <si>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</si>
  <si>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</si>
  <si>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</si>
  <si>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</si>
  <si>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</si>
  <si>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</si>
  <si>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</si>
  <si>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</si>
  <si>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</si>
  <si>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</si>
  <si>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</si>
  <si>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</si>
  <si>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</si>
  <si>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</si>
  <si>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</si>
  <si>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</si>
  <si>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</si>
  <si>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</si>
  <si>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</si>
  <si>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</si>
  <si>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</si>
  <si>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</si>
  <si>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</si>
  <si>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</si>
  <si>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</si>
  <si>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</si>
  <si>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</si>
  <si>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</si>
  <si>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</si>
  <si>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</si>
  <si>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</si>
  <si>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</si>
  <si>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</si>
  <si>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</si>
  <si>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</si>
  <si>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</si>
  <si>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</si>
  <si>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</si>
  <si>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</si>
  <si>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</si>
  <si>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</si>
  <si>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</si>
  <si>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</si>
  <si>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</si>
  <si>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</si>
  <si>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</si>
  <si>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</si>
  <si>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</si>
  <si>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</si>
  <si>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</si>
  <si>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</si>
  <si>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</si>
  <si>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</si>
  <si>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</si>
  <si>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</si>
  <si>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</si>
  <si>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</si>
  <si>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</si>
  <si>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</si>
  <si>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</si>
  <si>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</si>
  <si>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</si>
  <si>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</si>
  <si>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</si>
  <si>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</si>
  <si>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</si>
  <si>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</si>
  <si>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</si>
  <si>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</si>
  <si>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</si>
  <si>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</si>
  <si>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</si>
  <si>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</si>
  <si>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</si>
  <si>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</si>
  <si>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</si>
  <si>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</si>
  <si>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</si>
  <si>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</si>
  <si>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</si>
  <si>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</si>
  <si>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</si>
  <si>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</si>
  <si>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</si>
  <si>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</si>
  <si>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</si>
  <si>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</si>
  <si>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</si>
  <si>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</si>
  <si>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</si>
  <si>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</si>
  <si>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</si>
  <si>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</si>
  <si>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</si>
  <si>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</si>
  <si>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</si>
  <si>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</si>
  <si>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</si>
  <si>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</si>
  <si>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</si>
  <si>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</si>
  <si>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</si>
  <si>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</si>
  <si>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</si>
  <si>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</si>
  <si>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</si>
  <si>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</si>
  <si>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</si>
  <si>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</si>
  <si>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</si>
  <si>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</si>
  <si>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</si>
  <si>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</si>
  <si>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</si>
  <si>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</si>
  <si>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</si>
  <si>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</si>
  <si>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</si>
  <si>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</si>
  <si>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</si>
  <si>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</si>
  <si>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</si>
  <si>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</si>
  <si>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</si>
  <si>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</si>
  <si>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</si>
  <si>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</si>
  <si>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</si>
  <si>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</si>
  <si>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</si>
  <si>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</si>
  <si>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</si>
  <si>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</si>
  <si>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</si>
  <si>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</si>
  <si>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</si>
  <si>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</si>
  <si>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</si>
  <si>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</si>
  <si>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</si>
  <si>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</si>
  <si>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</si>
  <si>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</si>
  <si>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</si>
  <si>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</si>
  <si>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</si>
  <si>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</si>
  <si>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</si>
  <si>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</si>
  <si>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</si>
  <si>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</si>
  <si>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</si>
  <si>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</si>
  <si>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</si>
  <si>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</si>
  <si>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</si>
  <si>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</si>
  <si>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</si>
  <si>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</si>
  <si>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</si>
  <si>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</si>
  <si>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</si>
  <si>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</si>
  <si>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</si>
  <si>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</si>
  <si>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</si>
  <si>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</si>
  <si>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</si>
  <si>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</si>
  <si>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</si>
  <si>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</si>
  <si>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</si>
  <si>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</si>
  <si>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</si>
  <si>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</si>
  <si>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</si>
  <si>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</si>
  <si>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</si>
  <si>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</si>
  <si>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</si>
  <si>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</si>
  <si>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</si>
  <si>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</si>
  <si>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</si>
  <si>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</si>
  <si>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</si>
  <si>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</si>
  <si>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</si>
  <si>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</si>
  <si>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</si>
  <si>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</si>
  <si>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</si>
  <si>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</si>
  <si>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</si>
  <si>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</si>
  <si>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</si>
  <si>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</si>
  <si>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</si>
  <si>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</si>
  <si>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</si>
  <si>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</si>
  <si>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</si>
  <si>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</si>
  <si>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</si>
  <si>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</si>
  <si>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</si>
  <si>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</si>
  <si>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</si>
  <si>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</si>
  <si>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</si>
  <si>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</si>
  <si>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</si>
  <si>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</si>
  <si>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</si>
  <si>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</si>
  <si>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</si>
  <si>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</si>
  <si>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</si>
  <si>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</si>
  <si>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</si>
  <si>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</si>
  <si>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</si>
  <si>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</si>
  <si>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</si>
  <si>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</si>
  <si>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</si>
  <si>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</si>
  <si>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</si>
  <si>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</si>
  <si>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</si>
  <si>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</si>
  <si>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</si>
  <si>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</si>
  <si>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</si>
  <si>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</si>
  <si>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</si>
  <si>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</si>
  <si>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</si>
  <si>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</si>
  <si>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</si>
  <si>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</si>
  <si>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</si>
  <si>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</si>
  <si>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</si>
  <si>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</si>
  <si>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</si>
  <si>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</si>
  <si>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</si>
  <si>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</si>
  <si>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</si>
  <si>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</si>
  <si>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</si>
  <si>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</si>
  <si>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</si>
  <si>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</si>
  <si>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</si>
  <si>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</si>
  <si>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</si>
  <si>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</si>
  <si>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</si>
  <si>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</si>
  <si>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</si>
  <si>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</si>
  <si>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</si>
  <si>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</si>
  <si>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</si>
  <si>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</si>
  <si>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</si>
  <si>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</si>
  <si>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</si>
  <si>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</si>
  <si>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</si>
  <si>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</si>
  <si>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</si>
  <si>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</si>
  <si>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</si>
  <si>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</si>
  <si>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</si>
  <si>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</si>
  <si>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</si>
  <si>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</si>
  <si>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</si>
  <si>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</si>
  <si>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</si>
  <si>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</si>
  <si>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</si>
  <si>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</si>
  <si>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</si>
  <si>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</si>
  <si>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</si>
  <si>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</si>
  <si>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</si>
  <si>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</si>
  <si>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</si>
  <si>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</si>
  <si>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</si>
  <si>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</si>
  <si>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</si>
  <si>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</si>
  <si>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</si>
  <si>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</si>
  <si>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</si>
  <si>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</si>
  <si>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</si>
  <si>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</si>
  <si>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</si>
  <si>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</si>
  <si>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</si>
  <si>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</si>
  <si>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</si>
  <si>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</si>
  <si>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</si>
  <si>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</si>
  <si>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</si>
  <si>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</si>
  <si>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</si>
  <si>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</si>
  <si>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</si>
  <si>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</si>
  <si>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</si>
  <si>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</si>
  <si>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</si>
  <si>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</si>
  <si>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</si>
  <si>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</si>
  <si>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</si>
  <si>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</si>
  <si>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</si>
  <si>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</si>
  <si>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</si>
  <si>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</si>
  <si>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</si>
  <si>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</si>
  <si>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</si>
  <si>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</si>
  <si>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</si>
  <si>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</si>
  <si>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</si>
  <si>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</si>
  <si>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</si>
  <si>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</si>
  <si>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</si>
  <si>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</si>
  <si>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</si>
  <si>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</si>
  <si>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</si>
  <si>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</si>
  <si>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</si>
  <si>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</si>
  <si>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</si>
  <si>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</si>
  <si>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</si>
  <si>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</si>
  <si>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</si>
  <si>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</si>
  <si>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</si>
  <si>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</si>
  <si>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</si>
  <si>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</si>
  <si>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</si>
  <si>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</si>
  <si>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</si>
  <si>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</si>
  <si>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</si>
  <si>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</si>
  <si>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</si>
  <si>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</si>
  <si>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</si>
  <si>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</si>
  <si>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</si>
  <si>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</si>
  <si>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</si>
  <si>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</si>
  <si>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</si>
  <si>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</si>
  <si>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</si>
  <si>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</si>
  <si>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</si>
  <si>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</si>
  <si>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</si>
  <si>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</si>
  <si>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</si>
  <si>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</si>
  <si>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</si>
  <si>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</si>
  <si>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</si>
  <si>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</si>
  <si>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</si>
  <si>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</si>
  <si>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</si>
  <si>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</si>
  <si>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</si>
  <si>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</si>
  <si>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</si>
  <si>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</si>
  <si>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</si>
  <si>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</si>
  <si>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</si>
  <si>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</si>
  <si>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</si>
  <si>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</si>
  <si>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</si>
  <si>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</si>
  <si>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</si>
  <si>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</si>
  <si>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</si>
  <si>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</si>
  <si>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</si>
  <si>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</si>
  <si>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</si>
  <si>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</si>
  <si>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</si>
  <si>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</si>
  <si>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</si>
  <si>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</si>
  <si>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</si>
  <si>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</si>
  <si>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</si>
  <si>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</si>
  <si>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</si>
  <si>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</si>
  <si>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</si>
  <si>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</si>
  <si>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</si>
  <si>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</si>
  <si>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</si>
  <si>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</si>
  <si>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</si>
  <si>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</si>
  <si>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</si>
  <si>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</si>
  <si>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</si>
  <si>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</si>
  <si>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</si>
  <si>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</si>
  <si>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</si>
  <si>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</si>
  <si>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</si>
  <si>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</si>
  <si>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</si>
  <si>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</si>
  <si>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</si>
  <si>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</si>
  <si>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</si>
  <si>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</si>
  <si>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</si>
  <si>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</si>
  <si>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</si>
  <si>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</si>
  <si>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</si>
  <si>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</si>
  <si>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</si>
  <si>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</si>
  <si>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</si>
  <si>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</si>
  <si>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</si>
  <si>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</si>
  <si>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</si>
  <si>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</si>
  <si>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</si>
  <si>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</si>
  <si>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</si>
  <si>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</si>
  <si>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</si>
  <si>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</si>
  <si>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</si>
  <si>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</si>
  <si>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</si>
  <si>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</si>
  <si>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</si>
  <si>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</si>
  <si>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</si>
  <si>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</si>
  <si>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</si>
  <si>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</si>
  <si>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</si>
  <si>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</si>
  <si>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</si>
  <si>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</si>
  <si>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</si>
  <si>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</si>
  <si>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</si>
  <si>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</si>
  <si>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</si>
  <si>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</si>
  <si>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</si>
  <si>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</si>
  <si>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</si>
  <si>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</si>
  <si>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</si>
  <si>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</si>
  <si>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</si>
  <si>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</si>
  <si>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</si>
  <si>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</si>
  <si>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</si>
  <si>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</si>
  <si>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</si>
  <si>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</si>
  <si>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</si>
  <si>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</si>
  <si>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</si>
  <si>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</si>
  <si>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</si>
  <si>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</si>
  <si>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</si>
  <si>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</si>
  <si>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</si>
  <si>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</si>
  <si>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</si>
  <si>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</si>
  <si>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</si>
  <si>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</si>
  <si>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</si>
  <si>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</si>
  <si>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</si>
  <si>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</si>
  <si>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</si>
  <si>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</si>
  <si>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</si>
  <si>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</si>
  <si>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</si>
  <si>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</si>
  <si>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</si>
  <si>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</si>
  <si>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</si>
  <si>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</si>
  <si>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</si>
  <si>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</si>
  <si>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</si>
  <si>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</si>
  <si>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</si>
  <si>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</si>
  <si>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</si>
  <si>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</si>
  <si>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</si>
  <si>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</si>
  <si>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</si>
  <si>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</si>
  <si>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</si>
  <si>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</si>
  <si>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</si>
  <si>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</si>
  <si>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</si>
  <si>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</si>
  <si>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</si>
  <si>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</si>
  <si>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</si>
  <si>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</si>
  <si>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</si>
  <si>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</si>
  <si>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</si>
  <si>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</si>
  <si>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</si>
  <si>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</si>
  <si>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</si>
  <si>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</si>
  <si>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</si>
  <si>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</si>
  <si>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</si>
  <si>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</si>
  <si>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</si>
  <si>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</si>
  <si>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</si>
  <si>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</si>
  <si>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</si>
  <si>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</si>
  <si>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</si>
  <si>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</si>
  <si>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</si>
  <si>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</si>
  <si>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</si>
  <si>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</si>
  <si>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</si>
  <si>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</si>
  <si>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</si>
  <si>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</si>
  <si>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</si>
  <si>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</si>
  <si>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</si>
  <si>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</si>
  <si>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</si>
  <si>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</si>
  <si>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</si>
  <si>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</si>
  <si>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</si>
  <si>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</si>
  <si>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</si>
  <si>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</si>
  <si>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</si>
  <si>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</si>
  <si>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</si>
  <si>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</si>
  <si>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</si>
  <si>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</si>
  <si>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</si>
  <si>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</si>
  <si>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</si>
  <si>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</si>
  <si>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</si>
  <si>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</si>
  <si>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</si>
  <si>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</si>
  <si>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</si>
  <si>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</si>
  <si>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</si>
  <si>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</si>
  <si>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</si>
  <si>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</si>
  <si>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</si>
  <si>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</si>
  <si>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</si>
  <si>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</si>
  <si>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</si>
  <si>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</si>
  <si>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</si>
  <si>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</si>
  <si>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</si>
  <si>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</si>
  <si>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</si>
  <si>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</si>
  <si>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</si>
  <si>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</si>
  <si>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</si>
  <si>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</si>
  <si>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</si>
  <si>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</si>
  <si>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</si>
  <si>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</si>
  <si>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</si>
  <si>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</si>
  <si>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</si>
  <si>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</si>
  <si>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</si>
  <si>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</si>
  <si>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</si>
  <si>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</si>
  <si>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</si>
  <si>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</si>
  <si>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</si>
  <si>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</si>
  <si>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</si>
  <si>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</si>
  <si>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</si>
  <si>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</si>
  <si>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</si>
  <si>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</si>
  <si>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</si>
  <si>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</si>
  <si>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</si>
  <si>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</si>
  <si>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</si>
  <si>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</si>
  <si>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</si>
  <si>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</si>
  <si>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</si>
  <si>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</si>
  <si>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</si>
  <si>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</si>
  <si>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</si>
  <si>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</si>
  <si>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</si>
  <si>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</si>
  <si>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</si>
  <si>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</si>
  <si>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</si>
  <si>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</si>
  <si>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</si>
  <si>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</si>
  <si>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</si>
  <si>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</si>
  <si>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</si>
  <si>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</si>
  <si>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</si>
  <si>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</si>
  <si>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</si>
  <si>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</si>
  <si>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</si>
  <si>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</si>
  <si>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</si>
  <si>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</si>
  <si>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</si>
  <si>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</si>
  <si>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</si>
  <si>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</si>
  <si>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</si>
  <si>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</si>
  <si>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</si>
  <si>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</si>
  <si>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</si>
  <si>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</si>
  <si>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</si>
  <si>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</si>
  <si>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</si>
  <si>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</si>
  <si>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</si>
  <si>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</si>
  <si>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</si>
  <si>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</si>
  <si>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</si>
  <si>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</si>
  <si>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</si>
  <si>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</si>
  <si>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</si>
  <si>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</si>
  <si>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</si>
  <si>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</si>
  <si>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</si>
  <si>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</si>
  <si>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</si>
  <si>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</si>
  <si>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</si>
  <si>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</si>
  <si>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</si>
  <si>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</si>
  <si>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</si>
  <si>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</si>
  <si>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</si>
  <si>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</si>
  <si>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</si>
  <si>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</si>
  <si>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</si>
  <si>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</si>
  <si>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</si>
  <si>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</si>
  <si>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</si>
  <si>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</si>
  <si>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</si>
  <si>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</si>
  <si>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</si>
  <si>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</si>
  <si>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</si>
  <si>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</si>
  <si>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</si>
  <si>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</si>
  <si>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</si>
  <si>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</si>
  <si>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</si>
  <si>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</si>
  <si>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</si>
  <si>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</si>
  <si>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</si>
  <si>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</si>
  <si>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</si>
  <si>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</si>
  <si>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</si>
  <si>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</si>
  <si>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</si>
  <si>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</si>
  <si>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</si>
  <si>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</si>
  <si>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</si>
  <si>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</si>
  <si>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</si>
  <si>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</si>
  <si>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</si>
  <si>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</si>
  <si>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PCM-20251021-00000637</t>
  </si>
  <si>
    <t>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</si>
  <si>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</si>
  <si>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</si>
  <si>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</si>
  <si>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</si>
  <si>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</si>
  <si>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</si>
  <si>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</si>
  <si>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</si>
  <si>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</si>
  <si>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</si>
  <si>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</si>
  <si>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</si>
  <si>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</si>
  <si>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</si>
  <si>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</si>
  <si>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</si>
  <si>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</si>
  <si>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</si>
  <si>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</si>
  <si>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</si>
  <si>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</si>
  <si>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</si>
  <si>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</si>
  <si>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</si>
  <si>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</si>
  <si>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</si>
  <si>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</si>
  <si>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</si>
  <si>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</si>
  <si>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</si>
  <si>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</si>
  <si>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</si>
  <si>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</si>
  <si>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</si>
  <si>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</si>
  <si>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</si>
  <si>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</si>
  <si>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</si>
  <si>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</si>
  <si>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</si>
  <si>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</si>
  <si>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</si>
  <si>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</si>
  <si>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</si>
  <si>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</si>
  <si>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</si>
  <si>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</si>
  <si>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</si>
  <si>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</si>
  <si>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</si>
  <si>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</si>
  <si>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</si>
  <si>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</si>
  <si>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</si>
  <si>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</si>
  <si>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</si>
  <si>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</si>
  <si>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</si>
  <si>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</si>
  <si>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</si>
  <si>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</si>
  <si>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</si>
  <si>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</si>
  <si>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</si>
  <si>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</si>
  <si>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</si>
  <si>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</si>
  <si>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</si>
  <si>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</si>
  <si>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</si>
  <si>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</si>
  <si>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</si>
  <si>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</si>
  <si>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</si>
  <si>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</si>
  <si>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</si>
  <si>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</si>
  <si>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</si>
  <si>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</si>
  <si>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</si>
  <si>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</si>
  <si>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</si>
  <si>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</si>
  <si>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</si>
  <si>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</si>
  <si>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</si>
  <si>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</si>
  <si>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ETA 60 min</t>
  </si>
  <si>
    <t>PCM-20251021-00000713</t>
  </si>
  <si>
    <t>ETA 80 KM</t>
  </si>
  <si>
    <t>PCM-20251021-00000793</t>
  </si>
  <si>
    <t xml:space="preserve">ETA 45 MIN </t>
  </si>
  <si>
    <t>PCM-20251021-00000806</t>
  </si>
  <si>
    <t>ETA 120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</si>
  <si>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</si>
  <si>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</si>
  <si>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</si>
  <si>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</si>
  <si>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</si>
  <si>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</si>
  <si>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</si>
  <si>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</si>
  <si>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</si>
  <si>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</si>
  <si>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PCM-20251021-00000820</t>
  </si>
  <si>
    <t>PCM-20251021-00000658</t>
  </si>
  <si>
    <t>ETA 15 MIN</t>
  </si>
  <si>
    <t>TT-20251021-00702</t>
  </si>
  <si>
    <t>team will check after TLT0933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</si>
</sst>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1" totalsRowShown="0" headerRowDxfId="174" dataDxfId="173" headerRowBorderDxfId="171" tableBorderDxfId="172" totalsRowBorderDxfId="170">
  <autoFilter ref="A1:L9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7" totalsRowShown="0" headerRowDxfId="157" dataDxfId="156" headerRowBorderDxfId="154" tableBorderDxfId="155" totalsRowBorderDxfId="153">
  <autoFilter ref="A1:CJ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2" totalsRowShown="0" headerRowDxfId="64" dataDxfId="63" headerRowBorderDxfId="61" tableBorderDxfId="62">
  <autoFilter ref="A1:L11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0" totalsRowShown="0" headerRowDxfId="48" dataDxfId="47" headerRowBorderDxfId="45" tableBorderDxfId="46" totalsRowBorderDxfId="44">
  <autoFilter ref="A1:L2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4" totalsRowShown="0" headerRowDxfId="31" dataDxfId="30" headerRowBorderDxfId="28" tableBorderDxfId="29">
  <autoFilter ref="A1:L5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288.40186076388636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7.906548263883451</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45951.350286689812</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1</v>
      </c>
      <c r="D5" s="136" t="s">
        <v>19276</v>
      </c>
      <c r="E5" s="137" t="s">
        <v>38998</v>
      </c>
      <c r="F5" s="138">
        <v>45951.278310185182</v>
      </c>
      <c r="G5" s="139">
        <f ca="1">IFERROR(NOW()-F5,"")</f>
        <v>7.1976504630583804E-2</v>
      </c>
      <c r="H5" s="138">
        <v>45951.272199074076</v>
      </c>
      <c r="I5" s="136" t="str">
        <f>IFERROR(VLOOKUP(D5,DB!A:F,6,0),"")</f>
        <v>Power Cube</v>
      </c>
      <c r="J5" s="136" t="str">
        <f>IFERROR(VLOOKUP(D5,DB!A:G,7,0),"")</f>
        <v>No BB Design+Weak</v>
      </c>
      <c r="K5" s="140" t="s">
        <v>39005</v>
      </c>
      <c r="L5" s="141" t="str">
        <f>IFERROR(VLOOKUP(D5,DB!A:I,9,0),"")</f>
        <v>Latis</v>
      </c>
      <c r="M5" s="67"/>
    </row>
    <row r="6" spans="1:15" ht="15" customHeight="1">
      <c r="A6" s="135"/>
      <c r="B6" s="136" t="str">
        <f>IFERROR(VLOOKUP(D6,DB!A:K,11,0),"")</f>
        <v/>
      </c>
      <c r="C6" s="136"/>
      <c r="D6" s="136"/>
      <c r="E6" s="137"/>
      <c r="F6" s="138"/>
      <c r="G6" s="139">
        <f ca="1">IFERROR(NOW()-F6,"")</f>
        <v>45951.350286689812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45951.350286689812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45951.350286689812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45951.350286689812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45951.350286689812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45951.350286689812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45951.350286689812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45951.350286689812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45951.350286689812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45951.350286689812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45951.350286689812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45951.350286689812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45951.350286689812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45951.350286689812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45951.350286689812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45951.350286689812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45951.350286689812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45951.350286689812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45951.350286689812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45951.350286689812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45951.350286689812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45951.350286689812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45951.350286689812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45951.350286689812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45951.350286689812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45951.350286689812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45951.350286689812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45951.350286689812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45951.350286689812</v>
      </c>
      <c r="H34" s="138"/>
      <c r="I34" s="136" t="str">
        <f>IFERROR(VLOOKUP(D34,DB!A:F,6,0),"")</f>
        <v/>
      </c>
      <c r="J34" s="136" t="str">
        <f>IFERROR(VLOOKUP(D34,DB!A:G,7,0),"")</f>
        <v/>
      </c>
      <c r="K34" s="140"/>
      <c r="L34" s="141" t="str">
        <f>IFERROR(VLOOKUP(D34,DB!A:I,9,0),"")</f>
        <v/>
      </c>
    </row>
    <row r="35" spans="1:12" ht="15" customHeight="1">
      <c r="A35" s="152"/>
      <c r="B35" s="153" t="str">
        <f>IFERROR(VLOOKUP(D35,DB!A:K,11,0),"")</f>
        <v/>
      </c>
      <c r="C35" s="153"/>
      <c r="D35" s="153"/>
      <c r="E35" s="154"/>
      <c r="F35" s="155"/>
      <c r="G35" s="156">
        <f ca="1">IFERROR(NOW()-F35,"")</f>
        <v>45951.350286689812</v>
      </c>
      <c r="H35" s="155"/>
      <c r="I35" s="153" t="str">
        <f>IFERROR(VLOOKUP(D35,DB!A:F,6,0),"")</f>
        <v/>
      </c>
      <c r="J35" s="153" t="str">
        <f>IFERROR(VLOOKUP(D35,DB!A:G,7,0),"")</f>
        <v/>
      </c>
      <c r="K35" s="157"/>
      <c r="L35" s="158" t="str">
        <f>IFERROR(VLOOKUP(D35,DB!A:I,9,0),"")</f>
        <v/>
      </c>
    </row>
    <row r="36" spans="1:12" ht="15" customHeight="1">
      <c r="A36" s="135"/>
      <c r="B36" s="136" t="str">
        <f>IFERROR(VLOOKUP(D36,DB!A:K,11,0),"")</f>
        <v/>
      </c>
      <c r="C36" s="136"/>
      <c r="D36" s="136"/>
      <c r="E36" s="137"/>
      <c r="F36" s="138"/>
      <c r="G36" s="139">
        <f ca="1">IFERROR(NOW()-F36,"")</f>
        <v>45951.350286689812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45951.350286689812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45951.350286689812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45951.350286689812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45951.350286689812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45951.350286689812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45951.350286689812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45951.350286689812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45951.350286689812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45951.350286689812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45951.350286689812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45951.350286689812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45951.350286689812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45951.350286689812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45951.350286689812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45951.350286689812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45951.350286689812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45951.350286689812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45951.350286689812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45951.350286689812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45951.350286689812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45951.350286689812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45951.350286689812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45951.350286689812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45951.350286689812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45951.350286689812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45951.350286689812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45951.350286689812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45951.350286689812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45951.350286689812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45951.350286689812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45951.350286689812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45951.350286689812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45951.350286689812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45951.350286689812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45951.350286689812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45951.350286689812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45951.350286689812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45951.350286689812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45951.350286689812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45951.350286689812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45951.350286689812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45951.350286689812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45951.350286689812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45951.350286689812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45951.350286689812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45951.350286689812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45951.350286689812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45951.350286689812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45951.350286689812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45951.350286689812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45951.350286689812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45951.350286689812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45951.350286689812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45951.350286689812</v>
      </c>
      <c r="H90" s="138"/>
      <c r="I90" s="136" t="str">
        <f>IFERROR(VLOOKUP(D90,DB!A:F,6,0),"")</f>
        <v/>
      </c>
      <c r="J90" s="136" t="str">
        <f>IFERROR(VLOOKUP(D90,DB!A:G,7,0),"")</f>
        <v/>
      </c>
      <c r="K90" s="140"/>
      <c r="L90" s="141" t="str">
        <f>IFERROR(VLOOKUP(D90,DB!A:I,9,0),"")</f>
        <v/>
      </c>
    </row>
    <row r="91" spans="1:12" ht="15" customHeight="1">
      <c r="A91" s="152"/>
      <c r="B91" s="153" t="str">
        <f>IFERROR(VLOOKUP(D91,DB!A:K,11,0),"")</f>
        <v/>
      </c>
      <c r="C91" s="153"/>
      <c r="D91" s="153"/>
      <c r="E91" s="154"/>
      <c r="F91" s="155"/>
      <c r="G91" s="156">
        <f ca="1">IFERROR(NOW()-F91,"")</f>
        <v>45951.350286689812</v>
      </c>
      <c r="H91" s="155"/>
      <c r="I91" s="153" t="str">
        <f>IFERROR(VLOOKUP(D91,DB!A:F,6,0),"")</f>
        <v/>
      </c>
      <c r="J91" s="153" t="str">
        <f>IFERROR(VLOOKUP(D91,DB!A:G,7,0),"")</f>
        <v/>
      </c>
      <c r="K91" s="157"/>
      <c r="L91" s="158" t="str">
        <f>IFERROR(VLOOKUP(D91,DB!A:I,9,0),"")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144.6232033564811</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126.35044872685103</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6.854511226847535</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39092</v>
      </c>
      <c r="B6" s="18" t="str">
        <f>IFERROR(VLOOKUP(D6,DB!A:K,11,0),"")</f>
        <v>R2</v>
      </c>
      <c r="C6" s="64">
        <v>1</v>
      </c>
      <c r="D6" s="18" t="s">
        <v>26702</v>
      </c>
      <c r="E6" s="116" t="s">
        <v>38998</v>
      </c>
      <c r="F6" s="117">
        <v>45951.306342592594</v>
      </c>
      <c r="G6" s="118">
        <f ca="1">IFERROR(NOW()-F6,"-")</f>
        <v>4.3944097218627576E-2</v>
      </c>
      <c r="H6" s="117">
        <v>45951.299398148149</v>
      </c>
      <c r="I6" s="18" t="str">
        <f>IFERROR(VLOOKUP(D6,DB!A:F,6,0),"")</f>
        <v>SCECO</v>
      </c>
      <c r="J6" s="18" t="str">
        <f>IFERROR(VLOOKUP(D6,DB!A:G,7,0),"")</f>
        <v>Dead</v>
      </c>
      <c r="K6" s="19" t="s">
        <v>39093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39094</v>
      </c>
      <c r="B7" s="18" t="str">
        <f>IFERROR(VLOOKUP(D7,DB!A:K,11,0),"")</f>
        <v>R2</v>
      </c>
      <c r="C7" s="64">
        <v>1</v>
      </c>
      <c r="D7" s="18" t="s">
        <v>25790</v>
      </c>
      <c r="E7" s="116" t="s">
        <v>38998</v>
      </c>
      <c r="F7" s="117">
        <v>45951.298032407409</v>
      </c>
      <c r="G7" s="118">
        <f ca="1">IFERROR(NOW()-F7,"-")</f>
        <v>5.2254282403737307E-2</v>
      </c>
      <c r="H7" s="117">
        <v>45951.293171296296</v>
      </c>
      <c r="I7" s="18" t="str">
        <f>IFERROR(VLOOKUP(D7,DB!A:F,6,0),"")</f>
        <v>SCECO</v>
      </c>
      <c r="J7" s="18" t="str">
        <f>IFERROR(VLOOKUP(D7,DB!A:G,7,0),"")</f>
        <v>Dead</v>
      </c>
      <c r="K7" s="19" t="s">
        <v>39095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45951.350286689812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45951.350286689812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45951.350286689812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45951.350286689812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45951.350286689812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45951.350286689812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45951.350286689812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45951.350286689812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45951.350286689812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45951.350286689812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45951.350286689812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45951.350286689812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45951.350286689812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45951.350286689812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45951.350286689812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45951.350286689812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45951.350286689812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45951.350286689812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45951.350286689812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45951.350286689812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45951.350286689812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45951.350286689812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45951.350286689812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45951.350286689812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45951.350286689812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45951.350286689812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45951.350286689812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45951.350286689812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45951.350286689812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45951.350286689812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45951.350286689812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45951.350286689812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45951.350286689812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45951.350286689812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45951.350286689812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45951.350286689812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45951.350286689812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45951.350286689812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45951.350286689812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45951.350286689812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45951.350286689812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45951.350286689812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45951.350286689812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45951.350286689812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45951.350286689812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45951.350286689812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45951.350286689812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45951.350286689812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45951.350286689812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45951.350286689812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45951.350286689812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45951.350286689812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45951.350286689812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45951.350286689812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45951.350286689812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45951.350286689812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45951.350286689812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45951.350286689812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45951.350286689812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45951.350286689812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45951.350286689812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45951.350286689812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45951.350286689812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45951.350286689812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45951.350286689812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45951.350286689812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45951.350286689812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45951.350286689812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45951.350286689812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45951.350286689812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sheetData>
  <dataValidations count="2">
    <dataValidation allowBlank="1" showInputMessage="1" showErrorMessage="1" sqref="E1" xr:uid="{4D935161-CDD3-4592-B877-3FB59C99E142}"/>
    <dataValidation type="list" allowBlank="1" showInputMessage="1" showErrorMessage="1" sqref="E3:E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2"/>
  <sheetViews>
    <sheetView workbookViewId="0">
      <selection activeCell="A3" sqref="A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39096</v>
      </c>
      <c r="B2" s="64" t="str">
        <f>IFERROR(VLOOKUP(D2,DB!A:K,11,0),"")</f>
        <v>R3</v>
      </c>
      <c r="C2" s="18">
        <v>1</v>
      </c>
      <c r="D2" s="18" t="s">
        <v>8566</v>
      </c>
      <c r="E2" s="18" t="s">
        <v>38998</v>
      </c>
      <c r="F2" s="20">
        <v>45951.325277777774</v>
      </c>
      <c r="G2" s="21">
        <f t="shared" ref="G2:G39" ca="1" si="0">IFERROR(NOW()-F2,"-")</f>
        <v>2.5008912038174458E-2</v>
      </c>
      <c r="H2" s="22">
        <v>45951.319594907407</v>
      </c>
      <c r="I2" s="19" t="str">
        <f>IFERROR(VLOOKUP(D2,DB!A:F,6,0),"")</f>
        <v>SCECO</v>
      </c>
      <c r="J2" s="18" t="str">
        <f>IFERROR(VLOOKUP(D2,DB!A:G,7,0),"")</f>
        <v>Dead</v>
      </c>
      <c r="K2" s="47" t="s">
        <v>39097</v>
      </c>
      <c r="L2" s="23" t="str">
        <f>IFERROR(VLOOKUP(D2,DB!A:I,9,0),"")</f>
        <v>Latis</v>
      </c>
    </row>
    <row r="3" spans="1:13" ht="15" customHeight="1">
      <c r="A3" s="19" t="s">
        <v>39098</v>
      </c>
      <c r="B3" s="64" t="str">
        <f>IFERROR(VLOOKUP(D3,DB!A:K,11,0),"")</f>
        <v>R3</v>
      </c>
      <c r="C3" s="18">
        <v>2</v>
      </c>
      <c r="D3" s="18" t="s">
        <v>22581</v>
      </c>
      <c r="E3" s="18" t="s">
        <v>38998</v>
      </c>
      <c r="F3" s="20">
        <v>45951.328402777777</v>
      </c>
      <c r="G3" s="21">
        <f t="shared" ca="1" si="0"/>
        <v>2.1883912035264075E-2</v>
      </c>
      <c r="H3" s="22">
        <v>45951.318101851852</v>
      </c>
      <c r="I3" s="19" t="str">
        <f>IFERROR(VLOOKUP(D3,DB!A:F,6,0),"")</f>
        <v>SCECO</v>
      </c>
      <c r="J3" s="18" t="str">
        <f>IFERROR(VLOOKUP(D3,DB!A:G,7,0),"")</f>
        <v>Dead</v>
      </c>
      <c r="K3" s="47" t="s">
        <v>39099</v>
      </c>
      <c r="L3" s="23" t="str">
        <f>IFERROR(VLOOKUP(D3,DB!A:I,9,0),"")</f>
        <v>Latis</v>
      </c>
    </row>
    <row r="4" spans="1:13" ht="15" customHeight="1">
      <c r="A4" s="19"/>
      <c r="B4" s="64" t="str">
        <f>IFERROR(VLOOKUP(D4,DB!A:K,11,0),"")</f>
        <v/>
      </c>
      <c r="C4" s="18"/>
      <c r="D4" s="18"/>
      <c r="E4" s="18"/>
      <c r="F4" s="20"/>
      <c r="G4" s="21">
        <f t="shared" ca="1" si="0"/>
        <v>45951.350286689812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45951.350286689812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45951.350286689812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45951.350286689812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45951.350286689812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45951.350286689812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45951.350286689812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45951.350286689812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45951.350286689812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45951.350286689812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45951.350286689812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45951.350286689812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45951.350286689812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45951.350286689812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45951.350286689812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45951.350286689812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45951.350286689812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45951.350286689812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45951.350286689812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45951.350286689812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45951.350286689812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45951.350286689812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45951.350286689812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45951.350286689812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45951.350286689812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45951.350286689812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45951.350286689812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45951.350286689812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45951.350286689812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45951.350286689812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45951.350286689812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45951.350286689812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45951.350286689812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45951.350286689812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45951.350286689812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45951.350286689812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ref="G40:G103" ca="1" si="1">IFERROR(NOW()-F40,"-")</f>
        <v>45951.350286689812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45951.350286689812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45951.350286689812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45951.350286689812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45951.350286689812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45951.350286689812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45951.350286689812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45951.350286689812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45951.350286689812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45951.350286689812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45951.350286689812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45951.350286689812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45951.350286689812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45951.350286689812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45951.350286689812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45951.350286689812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45951.350286689812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45951.350286689812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45951.350286689812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45951.350286689812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45951.350286689812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45951.350286689812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45951.350286689812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45951.350286689812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45951.350286689812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45951.350286689812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45951.350286689812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45951.350286689812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45951.350286689812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45951.350286689812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45951.350286689812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45951.350286689812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45951.350286689812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45951.350286689812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45951.350286689812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45951.350286689812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45951.350286689812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45951.350286689812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45951.350286689812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45951.350286689812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45951.350286689812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45951.350286689812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45951.350286689812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45951.350286689812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45951.350286689812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45951.350286689812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45951.350286689812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45951.350286689812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45951.350286689812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45951.350286689812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45951.350286689812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45951.350286689812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45951.350286689812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45951.350286689812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45951.350286689812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45951.350286689812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45951.350286689812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45951.350286689812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45951.350286689812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45951.350286689812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45951.350286689812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45951.350286689812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45951.350286689812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45951.350286689812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ref="G104:G167" ca="1" si="2">IFERROR(NOW()-F104,"-")</f>
        <v>45951.350286689812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45951.350286689812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45951.350286689812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45951.350286689812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45951.350286689812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45951.350286689812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45951.350286689812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45951.350286689812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45951.350286689812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45951.350286689812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45951.350286689812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45951.350286689812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45951.350286689812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45951.350286689812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45951.350286689812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45951.350286689812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45951.350286689812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45951.350286689812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45951.350286689812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45951.350286689812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45951.350286689812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45951.350286689812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45951.350286689812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45951.350286689812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45951.350286689812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45951.350286689812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45951.350286689812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45951.350286689812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45951.350286689812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45951.350286689812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45951.350286689812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45951.350286689812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45951.350286689812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45951.350286689812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45951.350286689812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45951.350286689812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45951.350286689812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45951.350286689812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45951.350286689812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45951.350286689812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45951.350286689812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45951.350286689812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45951.350286689812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45951.350286689812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45951.350286689812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45951.350286689812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45951.350286689812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45951.350286689812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45951.350286689812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45951.350286689812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45951.350286689812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45951.350286689812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45951.350286689812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45951.350286689812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45951.350286689812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45951.350286689812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45951.350286689812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45951.350286689812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45951.350286689812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45951.350286689812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45951.350286689812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45951.350286689812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45951.350286689812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45951.350286689812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ref="G168:G231" ca="1" si="3">IFERROR(NOW()-F168,"-")</f>
        <v>45951.350286689812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45951.350286689812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45951.350286689812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45951.350286689812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45951.350286689812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45951.350286689812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45951.350286689812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45951.350286689812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45951.350286689812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45951.350286689812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45951.350286689812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45951.350286689812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45951.350286689812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45951.350286689812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45951.350286689812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45951.350286689812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45951.350286689812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45951.350286689812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45951.350286689812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45951.350286689812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45951.350286689812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45951.350286689812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45951.350286689812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45951.350286689812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45951.350286689812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45951.350286689812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45951.350286689812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45951.350286689812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45951.350286689812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45951.350286689812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45951.350286689812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45951.350286689812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45951.350286689812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45951.350286689812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45951.350286689812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45951.350286689812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45951.350286689812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45951.350286689812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45951.350286689812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45951.350286689812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45951.350286689812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45951.350286689812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45951.350286689812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45951.350286689812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45951.350286689812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45951.350286689812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45951.350286689812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45951.350286689812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45951.350286689812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45951.350286689812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45951.350286689812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45951.350286689812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45951.350286689812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45951.350286689812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45951.350286689812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45951.350286689812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45951.350286689812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45951.350286689812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45951.350286689812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45951.350286689812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45951.350286689812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45951.350286689812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45951.350286689812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45951.350286689812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ref="G232:G295" ca="1" si="4">IFERROR(NOW()-F232,"-")</f>
        <v>45951.350286689812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45951.350286689812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45951.350286689812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45951.350286689812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45951.350286689812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45951.350286689812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45951.350286689812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45951.350286689812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45951.350286689812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45951.350286689812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45951.350286689812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45951.350286689812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45951.350286689812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45951.350286689812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45951.350286689812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45951.350286689812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45951.350286689812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45951.350286689812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45951.350286689812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45951.350286689812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45951.350286689812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45951.350286689812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45951.350286689812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45951.350286689812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45951.350286689812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45951.350286689812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45951.350286689812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45951.350286689812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45951.350286689812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45951.350286689812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45951.350286689812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45951.350286689812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45951.350286689812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45951.350286689812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45951.350286689812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45951.350286689812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45951.350286689812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45951.350286689812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45951.350286689812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45951.350286689812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45951.350286689812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45951.350286689812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45951.350286689812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45951.350286689812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45951.350286689812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45951.350286689812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45951.350286689812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45951.350286689812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45951.350286689812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45951.350286689812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45951.350286689812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45951.350286689812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45951.350286689812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45951.350286689812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45951.350286689812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45951.350286689812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45951.350286689812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45951.350286689812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45951.350286689812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45951.350286689812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45951.350286689812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45951.350286689812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45951.350286689812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45951.350286689812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ref="G296:G359" ca="1" si="5">IFERROR(NOW()-F296,"-")</f>
        <v>45951.350286689812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45951.350286689812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45951.350286689812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45951.350286689812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45951.350286689812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45951.350286689812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45951.350286689812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45951.350286689812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45951.350286689812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45951.350286689812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45951.350286689812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45951.350286689812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45951.350286689812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45951.350286689812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45951.350286689812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45951.350286689812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45951.350286689812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45951.350286689812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45951.350286689812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45951.350286689812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45951.350286689812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45951.350286689812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45951.350286689812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45951.350286689812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45951.350286689812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45951.350286689812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45951.350286689812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45951.350286689812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45951.350286689812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45951.350286689812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45951.350286689812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45951.350286689812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45951.350286689812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45951.350286689812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45951.350286689812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45951.350286689812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45951.350286689812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45951.350286689812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45951.350286689812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45951.350286689812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45951.350286689812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45951.350286689812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45951.350286689812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45951.350286689812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45951.350286689812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45951.350286689812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45951.350286689812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45951.350286689812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45951.350286689812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45951.350286689812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45951.350286689812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45951.350286689812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45951.350286689812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45951.350286689812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45951.350286689812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45951.350286689812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45951.350286689812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45951.350286689812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45951.350286689812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45951.350286689812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45951.350286689812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45951.350286689812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45951.350286689812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45951.350286689812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ref="G360:G423" ca="1" si="6">IFERROR(NOW()-F360,"-")</f>
        <v>45951.350286689812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45951.350286689812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45951.350286689812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45951.350286689812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45951.350286689812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45951.350286689812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45951.350286689812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45951.350286689812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45951.350286689812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45951.350286689812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45951.350286689812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45951.350286689812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45951.350286689812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45951.350286689812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45951.350286689812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45951.350286689812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45951.350286689812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45951.350286689812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45951.350286689812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45951.350286689812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45951.350286689812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45951.350286689812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45951.350286689812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45951.350286689812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45951.350286689812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45951.350286689812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45951.350286689812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45951.350286689812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45951.350286689812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45951.350286689812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45951.350286689812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45951.350286689812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45951.350286689812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45951.350286689812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45951.350286689812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45951.350286689812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45951.350286689812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45951.350286689812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45951.350286689812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45951.350286689812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45951.350286689812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45951.350286689812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45951.350286689812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45951.350286689812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45951.350286689812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45951.350286689812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45951.350286689812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45951.350286689812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45951.350286689812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45951.350286689812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45951.350286689812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45951.350286689812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45951.350286689812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45951.350286689812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45951.350286689812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45951.350286689812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45951.350286689812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45951.350286689812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45951.350286689812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45951.350286689812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45951.350286689812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45951.350286689812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45951.350286689812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45951.350286689812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ref="G424:G487" ca="1" si="7">IFERROR(NOW()-F424,"-")</f>
        <v>45951.350286689812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45951.350286689812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45951.350286689812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45951.350286689812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45951.350286689812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45951.350286689812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45951.350286689812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45951.350286689812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45951.350286689812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45951.350286689812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45951.350286689812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45951.350286689812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45951.350286689812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45951.350286689812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45951.350286689812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45951.350286689812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45951.350286689812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45951.350286689812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45951.350286689812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45951.350286689812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45951.350286689812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45951.350286689812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45951.350286689812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45951.350286689812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45951.350286689812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45951.350286689812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45951.350286689812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45951.350286689812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45951.350286689812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45951.350286689812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45951.350286689812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45951.350286689812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45951.350286689812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45951.350286689812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45951.350286689812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45951.350286689812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45951.350286689812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45951.350286689812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45951.350286689812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45951.350286689812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45951.350286689812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45951.350286689812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45951.350286689812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45951.350286689812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45951.350286689812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45951.350286689812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45951.350286689812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45951.350286689812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45951.350286689812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45951.350286689812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45951.350286689812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45951.350286689812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45951.350286689812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45951.350286689812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45951.350286689812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45951.350286689812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45951.350286689812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45951.350286689812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45951.350286689812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45951.350286689812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45951.350286689812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45951.350286689812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45951.350286689812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45951.350286689812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ref="G488:G551" ca="1" si="8">IFERROR(NOW()-F488,"-")</f>
        <v>45951.350286689812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45951.350286689812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45951.350286689812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45951.350286689812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45951.350286689812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45951.350286689812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45951.350286689812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45951.350286689812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45951.350286689812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45951.350286689812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45951.350286689812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45951.350286689812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45951.350286689812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45951.350286689812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45951.350286689812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45951.350286689812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45951.350286689812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45951.350286689812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45951.350286689812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45951.350286689812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45951.350286689812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45951.350286689812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45951.350286689812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45951.350286689812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45951.350286689812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45951.350286689812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45951.350286689812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45951.350286689812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45951.350286689812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45951.350286689812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45951.350286689812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45951.350286689812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45951.350286689812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45951.350286689812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45951.350286689812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45951.350286689812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45951.350286689812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45951.350286689812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45951.350286689812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45951.350286689812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45951.350286689812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45951.350286689812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45951.350286689812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45951.350286689812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45951.350286689812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45951.350286689812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45951.350286689812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45951.350286689812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45951.350286689812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45951.350286689812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45951.350286689812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45951.350286689812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45951.350286689812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45951.350286689812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45951.350286689812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45951.350286689812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45951.350286689812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45951.350286689812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45951.350286689812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45951.350286689812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45951.350286689812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45951.350286689812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45951.350286689812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45951.350286689812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ref="G552:G615" ca="1" si="9">IFERROR(NOW()-F552,"-")</f>
        <v>45951.350286689812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45951.350286689812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45951.350286689812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45951.350286689812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45951.350286689812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45951.350286689812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45951.350286689812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45951.350286689812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45951.350286689812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45951.350286689812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45951.350286689812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45951.350286689812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45951.350286689812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45951.350286689812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45951.350286689812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45951.350286689812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45951.350286689812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45951.350286689812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45951.350286689812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45951.350286689812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45951.350286689812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45951.350286689812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45951.350286689812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45951.350286689812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45951.350286689812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45951.350286689812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45951.350286689812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45951.350286689812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45951.350286689812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45951.350286689812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45951.350286689812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45951.350286689812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45951.350286689812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45951.350286689812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45951.350286689812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45951.350286689812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45951.350286689812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45951.350286689812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45951.350286689812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45951.350286689812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45951.350286689812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45951.350286689812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45951.350286689812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45951.350286689812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45951.350286689812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45951.350286689812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45951.350286689812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45951.350286689812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45951.350286689812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45951.350286689812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45951.350286689812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45951.350286689812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45951.350286689812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45951.350286689812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45951.350286689812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45951.350286689812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45951.350286689812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45951.350286689812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45951.350286689812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45951.350286689812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45951.350286689812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45951.350286689812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45951.350286689812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45951.350286689812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ref="G616:G679" ca="1" si="10">IFERROR(NOW()-F616,"-")</f>
        <v>45951.350286689812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45951.350286689812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45951.350286689812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45951.350286689812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45951.350286689812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45951.350286689812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45951.350286689812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45951.350286689812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45951.350286689812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45951.350286689812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45951.350286689812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45951.350286689812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45951.350286689812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45951.350286689812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45951.350286689812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45951.350286689812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45951.350286689812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45951.350286689812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45951.350286689812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45951.350286689812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45951.350286689812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45951.350286689812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45951.350286689812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45951.350286689812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45951.350286689812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45951.350286689812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45951.350286689812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45951.350286689812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45951.350286689812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45951.350286689812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45951.350286689812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45951.350286689812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45951.350286689812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45951.350286689812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45951.350286689812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45951.350286689812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45951.350286689812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45951.350286689812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45951.350286689812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45951.350286689812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45951.350286689812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45951.350286689812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45951.350286689812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45951.350286689812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45951.350286689812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45951.350286689812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45951.350286689812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45951.350286689812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45951.350286689812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45951.350286689812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45951.350286689812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45951.350286689812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45951.350286689812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45951.350286689812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45951.350286689812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45951.350286689812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45951.350286689812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45951.350286689812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45951.350286689812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45951.350286689812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45951.350286689812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45951.350286689812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45951.350286689812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45951.350286689812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ref="G680:G743" ca="1" si="11">IFERROR(NOW()-F680,"-")</f>
        <v>45951.350286689812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45951.350286689812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45951.350286689812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45951.350286689812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45951.350286689812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45951.350286689812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45951.350286689812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45951.350286689812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45951.350286689812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45951.350286689812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45951.350286689812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45951.350286689812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45951.350286689812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45951.350286689812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45951.350286689812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45951.350286689812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45951.350286689812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45951.350286689812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45951.350286689812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45951.350286689812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45951.350286689812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45951.350286689812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45951.350286689812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45951.350286689812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45951.350286689812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45951.350286689812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45951.350286689812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45951.350286689812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45951.350286689812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45951.350286689812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45951.350286689812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45951.350286689812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45951.350286689812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45951.350286689812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45951.350286689812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45951.350286689812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45951.350286689812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45951.350286689812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45951.350286689812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45951.350286689812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45951.350286689812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45951.350286689812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45951.350286689812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45951.350286689812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45951.350286689812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45951.350286689812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45951.350286689812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45951.350286689812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45951.350286689812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45951.350286689812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45951.350286689812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45951.350286689812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45951.350286689812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45951.350286689812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45951.350286689812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45951.350286689812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45951.350286689812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45951.350286689812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45951.350286689812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45951.350286689812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45951.350286689812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45951.350286689812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45951.350286689812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45951.350286689812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ref="G744:G807" ca="1" si="12">IFERROR(NOW()-F744,"-")</f>
        <v>45951.350286689812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45951.350286689812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45951.350286689812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45951.350286689812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45951.350286689812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45951.350286689812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45951.350286689812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45951.350286689812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45951.350286689812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45951.350286689812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45951.350286689812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45951.350286689812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45951.350286689812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45951.350286689812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45951.350286689812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45951.350286689812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45951.350286689812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45951.350286689812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45951.350286689812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45951.350286689812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45951.350286689812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45951.350286689812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45951.350286689812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45951.350286689812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45951.350286689812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45951.350286689812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45951.350286689812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45951.350286689812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45951.350286689812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45951.350286689812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45951.350286689812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45951.350286689812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45951.350286689812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45951.350286689812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45951.350286689812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45951.350286689812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45951.350286689812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45951.350286689812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45951.350286689812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45951.350286689812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45951.350286689812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45951.350286689812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45951.350286689812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45951.350286689812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45951.350286689812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45951.350286689812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45951.350286689812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45951.350286689812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45951.350286689812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45951.350286689812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45951.350286689812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45951.350286689812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45951.350286689812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45951.350286689812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45951.350286689812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45951.350286689812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45951.350286689812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45951.350286689812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45951.350286689812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45951.350286689812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45951.350286689812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45951.350286689812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45951.350286689812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45951.350286689812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ref="G808:G871" ca="1" si="13">IFERROR(NOW()-F808,"-")</f>
        <v>45951.350286689812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45951.350286689812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45951.350286689812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45951.350286689812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45951.350286689812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45951.350286689812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45951.350286689812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45951.350286689812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45951.350286689812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45951.350286689812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45951.350286689812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45951.350286689812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45951.350286689812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45951.350286689812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45951.350286689812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45951.350286689812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45951.350286689812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45951.350286689812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45951.350286689812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45951.350286689812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45951.350286689812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45951.350286689812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45951.350286689812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45951.350286689812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45951.350286689812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45951.350286689812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45951.350286689812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45951.350286689812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45951.350286689812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45951.350286689812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45951.350286689812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45951.350286689812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45951.350286689812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45951.350286689812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45951.350286689812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45951.350286689812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45951.350286689812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45951.350286689812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45951.350286689812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45951.350286689812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45951.350286689812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45951.350286689812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45951.350286689812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45951.350286689812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45951.350286689812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45951.350286689812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45951.350286689812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45951.350286689812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45951.350286689812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45951.350286689812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45951.350286689812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45951.350286689812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45951.350286689812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45951.350286689812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45951.350286689812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45951.350286689812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45951.350286689812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45951.350286689812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45951.350286689812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45951.350286689812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45951.350286689812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45951.350286689812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45951.350286689812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45951.350286689812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ref="G872:G935" ca="1" si="14">IFERROR(NOW()-F872,"-")</f>
        <v>45951.350286689812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45951.350286689812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45951.350286689812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45951.350286689812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45951.350286689812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45951.350286689812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45951.350286689812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45951.350286689812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45951.350286689812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45951.350286689812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45951.350286689812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45951.350286689812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45951.350286689812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45951.350286689812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45951.350286689812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45951.350286689812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45951.350286689812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45951.350286689812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45951.350286689812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45951.350286689812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45951.350286689812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45951.350286689812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45951.350286689812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45951.350286689812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45951.350286689812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45951.350286689812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45951.350286689812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45951.350286689812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45951.350286689812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45951.350286689812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45951.350286689812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45951.350286689812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45951.350286689812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45951.350286689812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45951.350286689812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45951.350286689812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45951.350286689812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45951.350286689812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45951.350286689812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45951.350286689812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45951.350286689812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45951.350286689812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45951.350286689812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45951.350286689812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45951.350286689812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45951.350286689812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45951.350286689812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45951.350286689812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45951.350286689812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45951.350286689812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45951.350286689812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45951.350286689812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45951.350286689812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45951.350286689812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45951.350286689812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45951.350286689812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45951.350286689812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45951.350286689812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45951.350286689812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45951.350286689812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45951.350286689812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45951.350286689812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45951.350286689812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45951.350286689812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ref="G936:G999" ca="1" si="15">IFERROR(NOW()-F936,"-")</f>
        <v>45951.350286689812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45951.350286689812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45951.350286689812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45951.350286689812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45951.350286689812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45951.350286689812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45951.350286689812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45951.350286689812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45951.350286689812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45951.350286689812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45951.350286689812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45951.350286689812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45951.350286689812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45951.350286689812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45951.350286689812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45951.350286689812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45951.350286689812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45951.350286689812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45951.350286689812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45951.350286689812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45951.350286689812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45951.350286689812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45951.350286689812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45951.350286689812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45951.350286689812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45951.350286689812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45951.350286689812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45951.350286689812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45951.350286689812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45951.350286689812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45951.350286689812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45951.350286689812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45951.350286689812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45951.350286689812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45951.350286689812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45951.350286689812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45951.350286689812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45951.350286689812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45951.350286689812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45951.350286689812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45951.350286689812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45951.350286689812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45951.350286689812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45951.350286689812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45951.350286689812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45951.350286689812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45951.350286689812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45951.350286689812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45951.350286689812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45951.350286689812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45951.350286689812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45951.350286689812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45951.350286689812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45951.350286689812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45951.350286689812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45951.350286689812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45951.350286689812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45951.350286689812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45951.350286689812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45951.350286689812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45951.350286689812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45951.350286689812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45951.350286689812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45951.350286689812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ref="G1000:G1063" ca="1" si="16">IFERROR(NOW()-F1000,"-")</f>
        <v>45951.350286689812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45951.350286689812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45951.350286689812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45951.350286689812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45951.350286689812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45951.350286689812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45951.350286689812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45951.350286689812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45951.350286689812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45951.350286689812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45951.350286689812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45951.350286689812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45951.350286689812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45951.350286689812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45951.350286689812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45951.350286689812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45951.350286689812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45951.350286689812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45951.350286689812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45951.350286689812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45951.350286689812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45951.350286689812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45951.350286689812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45951.350286689812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45951.350286689812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45951.350286689812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45951.350286689812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45951.350286689812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45951.350286689812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45951.350286689812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45951.350286689812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45951.350286689812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45951.350286689812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45951.350286689812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45951.350286689812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45951.350286689812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45951.350286689812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45951.350286689812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45951.350286689812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45951.350286689812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45951.350286689812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45951.350286689812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45951.350286689812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45951.350286689812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45951.350286689812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45951.350286689812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45951.350286689812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45951.350286689812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45951.350286689812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45951.350286689812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45951.350286689812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45951.350286689812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45951.350286689812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45951.350286689812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45951.350286689812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45951.350286689812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45951.350286689812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45951.350286689812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45951.350286689812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45951.350286689812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45951.350286689812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45951.350286689812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45951.350286689812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45951.350286689812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ref="G1064:G1127" ca="1" si="17">IFERROR(NOW()-F1064,"-")</f>
        <v>45951.350286689812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45951.350286689812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45951.350286689812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45951.350286689812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45951.350286689812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45951.350286689812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45951.350286689812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45951.350286689812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45951.350286689812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45951.350286689812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45951.350286689812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45951.350286689812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45951.350286689812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45951.350286689812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45951.350286689812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45951.350286689812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45951.350286689812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45951.350286689812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45951.350286689812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45951.350286689812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45951.350286689812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45951.350286689812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45951.350286689812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45951.350286689812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45951.350286689812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45951.350286689812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45951.350286689812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45951.350286689812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45951.350286689812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45951.350286689812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45951.350286689812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45951.350286689812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45951.350286689812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45951.350286689812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45951.350286689812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45951.350286689812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45951.350286689812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45951.350286689812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45951.350286689812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45951.350286689812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45951.350286689812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45951.350286689812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45951.350286689812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45951.350286689812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45951.350286689812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45951.350286689812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45951.350286689812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45951.350286689812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45951.350286689812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45951.350286689812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45951.350286689812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45951.350286689812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45951.350286689812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45951.350286689812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45951.350286689812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45951.350286689812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45951.350286689812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45951.350286689812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45951.350286689812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45951.350286689812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45951.350286689812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45951.350286689812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45951.350286689812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45951.350286689812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ref="G1128:G1142" ca="1" si="18">IFERROR(NOW()-F1128,"-")</f>
        <v>45951.350286689812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45951.350286689812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45951.350286689812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45951.350286689812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45951.350286689812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45951.350286689812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45951.350286689812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45951.350286689812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45951.350286689812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45951.350286689812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45951.350286689812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45951.350286689812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45951.350286689812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45951.350286689812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45951.350286689812</v>
      </c>
      <c r="H1142" s="22"/>
      <c r="I1142" s="19" t="str">
        <f>IFERROR(VLOOKUP(D1142,DB!A:F,6,0),"")</f>
        <v/>
      </c>
      <c r="J1142" s="18" t="str">
        <f>IFERROR(VLOOKUP(D1142,DB!A:G,7,0),"")</f>
        <v/>
      </c>
      <c r="K1142" s="47"/>
      <c r="L1142" s="23" t="str">
        <f>IFERROR(VLOOKUP(D1142,DB!A:I,9,0),"")</f>
        <v/>
      </c>
    </row>
  </sheetData>
  <dataValidations count="2">
    <dataValidation allowBlank="1" showInputMessage="1" showErrorMessage="1" sqref="E1" xr:uid="{5914219A-CB83-432D-936A-CC0CB6F3982A}"/>
    <dataValidation type="list" allowBlank="1" showInputMessage="1" showErrorMessage="1" sqref="E2:E11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0"/>
  <sheetViews>
    <sheetView workbookViewId="0">
      <selection activeCell="B5" sqref="B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39100</v>
      </c>
      <c r="B2" s="98" t="str">
        <f>IFERROR(VLOOKUP(D2,DB!A:K,11,0),"")</f>
        <v>R4</v>
      </c>
      <c r="C2" s="99">
        <v>1</v>
      </c>
      <c r="D2" s="95" t="s">
        <v>35115</v>
      </c>
      <c r="E2" s="100" t="s">
        <v>38998</v>
      </c>
      <c r="F2" s="101">
        <v>45703.480717592596</v>
      </c>
      <c r="G2" s="102">
        <f ca="1">IFERROR(NOW()-F2,"")</f>
        <v>247.8695690972163</v>
      </c>
      <c r="H2" s="101">
        <v>45703.474768518521</v>
      </c>
      <c r="I2" s="98" t="str">
        <f>IFERROR(VLOOKUP(D2,DB!A:F,6,0),"")</f>
        <v>SCECO</v>
      </c>
      <c r="J2" s="98" t="str">
        <f>IFERROR(VLOOKUP(D2,DB!A:G,7,0),"")</f>
        <v>Dead</v>
      </c>
      <c r="K2" s="103" t="s">
        <v>39101</v>
      </c>
      <c r="L2" s="95" t="str">
        <f>IFERROR(VLOOKUP(D2,DB!A:I,9,0),"")</f>
        <v>Latis</v>
      </c>
    </row>
    <row r="3" spans="1:16" ht="15" customHeight="1">
      <c r="A3" s="121"/>
      <c r="B3" s="121" t="str">
        <f>IFERROR(VLOOKUP(D3,DB!A:K,11,0),"")</f>
        <v/>
      </c>
      <c r="C3" s="122"/>
      <c r="D3" s="123"/>
      <c r="E3" s="100"/>
      <c r="F3" s="125"/>
      <c r="G3" s="126">
        <f ca="1">IFERROR(NOW()-F3,"")</f>
        <v>45951.350286689812</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45951.350286689812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45951.350286689812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45951.350286689812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45951.350286689812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45951.350286689812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45951.350286689812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45951.350286689812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45951.350286689812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45951.350286689812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45951.350286689812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45951.350286689812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45951.350286689812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45951.350286689812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45951.350286689812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45951.350286689812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45951.350286689812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45951.350286689812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45951.350286689812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45951.350286689812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45951.350286689812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45951.350286689812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45951.350286689812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45951.350286689812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45951.350286689812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45951.350286689812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45951.350286689812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45951.350286689812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45951.350286689812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45951.350286689812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45951.350286689812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45951.350286689812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45951.350286689812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45951.350286689812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45951.350286689812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45951.350286689812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45951.350286689812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45951.350286689812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45951.350286689812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45951.350286689812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45951.350286689812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45951.350286689812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45951.350286689812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45951.350286689812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45951.350286689812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45951.350286689812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45951.350286689812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45951.350286689812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45951.350286689812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45951.350286689812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45951.350286689812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45951.350286689812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45951.350286689812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45951.350286689812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45951.350286689812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45951.350286689812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45951.350286689812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45951.350286689812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45951.350286689812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45951.350286689812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45951.350286689812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45951.350286689812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45951.350286689812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45951.350286689812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45951.350286689812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45951.350286689812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45951.350286689812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45951.350286689812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45951.350286689812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45951.350286689812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45951.350286689812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45951.350286689812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45951.350286689812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45951.350286689812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45951.350286689812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45951.350286689812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45951.350286689812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45951.350286689812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45951.350286689812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45951.350286689812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45951.350286689812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45951.350286689812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45951.350286689812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45951.350286689812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45951.350286689812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45951.350286689812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45951.350286689812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45951.350286689812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45951.350286689812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45951.350286689812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45951.350286689812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45951.350286689812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45951.350286689812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45951.350286689812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45951.350286689812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45951.350286689812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45951.350286689812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45951.350286689812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45951.350286689812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45951.350286689812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45951.350286689812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45951.350286689812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45951.350286689812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45951.350286689812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45951.350286689812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45951.350286689812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45951.350286689812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45951.350286689812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45951.350286689812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45951.350286689812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45951.350286689812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45951.350286689812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45951.350286689812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45951.350286689812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45951.350286689812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45951.350286689812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45951.350286689812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45951.350286689812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45951.350286689812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45951.350286689812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45951.350286689812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45951.350286689812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45951.350286689812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45951.350286689812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45951.350286689812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45951.350286689812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45951.350286689812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45951.350286689812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45951.350286689812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45951.350286689812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45951.350286689812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45951.350286689812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45951.350286689812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45951.350286689812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45951.350286689812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45951.350286689812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45951.350286689812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45951.350286689812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45951.350286689812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45951.350286689812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45951.350286689812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45951.350286689812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45951.350286689812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45951.350286689812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45951.350286689812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45951.350286689812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45951.350286689812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45951.350286689812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45951.350286689812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45951.350286689812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45951.350286689812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45951.350286689812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45951.350286689812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45951.350286689812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45951.350286689812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45951.350286689812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45951.350286689812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45951.350286689812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45951.350286689812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45951.350286689812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45951.350286689812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45951.350286689812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45951.350286689812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45951.350286689812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45951.350286689812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45951.350286689812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45951.350286689812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45951.350286689812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45951.350286689812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45951.350286689812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45951.350286689812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45951.350286689812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45951.350286689812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45951.350286689812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45951.350286689812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45951.350286689812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45951.350286689812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45951.350286689812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45951.350286689812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45951.350286689812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45951.350286689812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45951.350286689812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45951.350286689812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45951.350286689812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45951.350286689812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45951.350286689812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45951.350286689812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45951.350286689812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45951.350286689812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45951.350286689812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45951.350286689812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45951.350286689812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45951.350286689812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45951.350286689812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45951.350286689812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45951.350286689812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45951.350286689812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45951.350286689812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45951.350286689812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45951.350286689812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45951.350286689812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45951.350286689812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45951.350286689812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45951.350286689812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45951.350286689812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45951.350286689812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45951.350286689812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45951.350286689812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45951.350286689812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45951.350286689812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45951.350286689812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45951.350286689812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45951.350286689812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45951.350286689812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45951.350286689812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45951.350286689812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45951.350286689812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45951.350286689812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45951.350286689812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45951.350286689812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45951.350286689812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45951.350286689812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45951.350286689812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45951.350286689812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45951.350286689812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45951.350286689812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45951.350286689812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45951.350286689812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45951.350286689812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45951.350286689812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45951.350286689812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45951.350286689812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45951.350286689812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45951.350286689812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45951.350286689812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45951.350286689812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45951.350286689812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45951.350286689812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45951.350286689812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45951.350286689812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45951.350286689812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45951.350286689812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45951.350286689812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45951.350286689812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45951.350286689812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45951.350286689812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45951.350286689812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45951.350286689812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45951.350286689812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45951.350286689812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45951.350286689812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45951.350286689812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45951.350286689812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45951.350286689812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45951.350286689812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45951.350286689812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45951.350286689812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45951.350286689812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45951.350286689812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45951.350286689812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45951.350286689812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45951.350286689812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45951.350286689812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45951.350286689812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45951.350286689812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45951.350286689812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45951.350286689812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45951.350286689812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45951.350286689812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45951.350286689812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45951.350286689812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45951.350286689812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45951.350286689812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45951.350286689812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45951.350286689812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45951.350286689812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45951.350286689812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45951.350286689812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45951.350286689812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45951.350286689812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45951.350286689812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45951.350286689812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45951.350286689812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45951.350286689812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45951.350286689812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45951.350286689812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45951.350286689812</v>
      </c>
      <c r="H289" s="125"/>
      <c r="I289" s="121" t="str">
        <f>IFERROR(VLOOKUP(D289,DB!A:F,6,0),"")</f>
        <v/>
      </c>
      <c r="J289" s="121" t="str">
        <f>IFERROR(VLOOKUP(D289,DB!A:G,7,0),"")</f>
        <v/>
      </c>
      <c r="K289" s="127"/>
      <c r="L289" s="123" t="str">
        <f>IFERROR(VLOOKUP(D289,DB!A:I,9,0),"")</f>
        <v/>
      </c>
    </row>
    <row r="290" spans="1:12" ht="15" customHeight="1">
      <c r="A290" s="128"/>
      <c r="B290" s="128" t="str">
        <f>IFERROR(VLOOKUP(D290,DB!A:K,11,0),"")</f>
        <v/>
      </c>
      <c r="C290" s="129"/>
      <c r="D290" s="130"/>
      <c r="E290" s="131"/>
      <c r="F290" s="132"/>
      <c r="G290" s="133">
        <f ca="1">IFERROR(NOW()-F290,"")</f>
        <v>45951.350286689812</v>
      </c>
      <c r="H290" s="132"/>
      <c r="I290" s="128" t="str">
        <f>IFERROR(VLOOKUP(D290,DB!A:F,6,0),"")</f>
        <v/>
      </c>
      <c r="J290" s="128" t="str">
        <f>IFERROR(VLOOKUP(D290,DB!A:G,7,0),"")</f>
        <v/>
      </c>
      <c r="K290" s="134"/>
      <c r="L290" s="130" t="str">
        <f>IFERROR(VLOOKUP(D290,DB!A:I,9,0),"")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H6" sqref="H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39102</v>
      </c>
      <c r="B2" s="37" t="str">
        <f>IFERROR(VLOOKUP(D2,DB!A:K,11,0),"")</f>
        <v>R5</v>
      </c>
      <c r="C2" s="37">
        <v>3</v>
      </c>
      <c r="D2" s="120" t="s">
        <v>36034</v>
      </c>
      <c r="E2" s="37" t="s">
        <v>38998</v>
      </c>
      <c r="F2" s="38">
        <v>45891.832060185188</v>
      </c>
      <c r="G2" s="146">
        <f ca="1">IFERROR(NOW()-F2,"")</f>
        <v>59.518226504624181</v>
      </c>
      <c r="H2" s="38">
        <v>45891.790393518517</v>
      </c>
      <c r="I2" s="37" t="str">
        <f>IFERROR(VLOOKUP(D2,DB!A:F,6,0),"")</f>
        <v>Generator-SG</v>
      </c>
      <c r="J2" s="37" t="str">
        <f>IFERROR(VLOOKUP(D2,DB!A:G,7,0),"")</f>
        <v>Vandalized</v>
      </c>
      <c r="K2" s="37" t="s">
        <v>39103</v>
      </c>
      <c r="L2" s="37" t="str">
        <f>IFERROR(VLOOKUP(D2,DB!A:I,9,0),"")</f>
        <v>Latis</v>
      </c>
      <c r="M2" s="119"/>
    </row>
    <row r="3" spans="1:13" ht="30.75">
      <c r="A3" s="37" t="s">
        <v>39104</v>
      </c>
      <c r="B3" s="37" t="str">
        <f>IFERROR(VLOOKUP(D3,DB!A:K,11,0),"")</f>
        <v>R5</v>
      </c>
      <c r="C3" s="37">
        <v>1</v>
      </c>
      <c r="D3" s="37" t="s">
        <v>31329</v>
      </c>
      <c r="E3" s="37" t="s">
        <v>39083</v>
      </c>
      <c r="F3" s="38">
        <v>45926.188877314817</v>
      </c>
      <c r="G3" s="146">
        <f t="shared" ref="G3" ca="1" si="0">IFERROR(NOW()-F3,"")</f>
        <v>25.161409374995856</v>
      </c>
      <c r="H3" s="38">
        <v>45926.158159722225</v>
      </c>
      <c r="I3" s="37" t="str">
        <f>IFERROR(VLOOKUP(D3,DB!A:F,6,0),"")</f>
        <v>SCECO</v>
      </c>
      <c r="J3" s="37" t="str">
        <f>IFERROR(VLOOKUP(D3,DB!A:G,7,0),"")</f>
        <v>Good</v>
      </c>
      <c r="K3" s="37" t="s">
        <v>39105</v>
      </c>
      <c r="L3" s="37" t="str">
        <f>IFERROR(VLOOKUP(D3,DB!A:I,9,0),"")</f>
        <v>Latis</v>
      </c>
      <c r="M3" s="119"/>
    </row>
    <row r="4" spans="1:13" ht="30.75">
      <c r="A4" s="37" t="s">
        <v>39106</v>
      </c>
      <c r="B4" s="37" t="str">
        <f>IFERROR(VLOOKUP(D4,DB!A:K,11,0),"")</f>
        <v>R5</v>
      </c>
      <c r="C4" s="37">
        <v>2</v>
      </c>
      <c r="D4" s="37" t="s">
        <v>31193</v>
      </c>
      <c r="E4" s="37" t="s">
        <v>38998</v>
      </c>
      <c r="F4" s="38">
        <v>45944.771574074075</v>
      </c>
      <c r="G4" s="39">
        <f t="shared" ref="G4" ca="1" si="1">IFERROR(NOW()-F4,"")</f>
        <v>6.5787126157374587</v>
      </c>
      <c r="H4" s="38">
        <v>45944.676192129627</v>
      </c>
      <c r="I4" s="37" t="str">
        <f>IFERROR(VLOOKUP(D4,DB!A:F,6,0),"")</f>
        <v>SCECO</v>
      </c>
      <c r="J4" s="37" t="str">
        <f>IFERROR(VLOOKUP(D4,DB!A:G,7,0),"")</f>
        <v>Dead</v>
      </c>
      <c r="K4" s="37" t="s">
        <v>39107</v>
      </c>
      <c r="L4" s="37" t="str">
        <f>IFERROR(VLOOKUP(D4,DB!A:I,9,0),"")</f>
        <v>Latis</v>
      </c>
    </row>
    <row r="5" spans="1:13" ht="30.75">
      <c r="A5" s="159" t="s">
        <v>39108</v>
      </c>
      <c r="B5" s="159" t="str">
        <f>IFERROR(VLOOKUP(D5,DB!A:K,11,0),"")</f>
        <v>R5</v>
      </c>
      <c r="C5" s="159">
        <v>1</v>
      </c>
      <c r="D5" s="159" t="s">
        <v>34781</v>
      </c>
      <c r="E5" s="159" t="s">
        <v>39083</v>
      </c>
      <c r="F5" s="160">
        <v>45948.661111111112</v>
      </c>
      <c r="G5" s="161">
        <f ca="1">IFERROR(NOW()-F5,"")</f>
        <v>2.6891755787000875</v>
      </c>
      <c r="H5" s="160">
        <v>45948.661111111112</v>
      </c>
      <c r="I5" s="159" t="str">
        <f>IFERROR(VLOOKUP(D5,DB!A:F,6,0),"")</f>
        <v>SCECO</v>
      </c>
      <c r="J5" s="159" t="str">
        <f>IFERROR(VLOOKUP(D5,DB!A:G,7,0),"")</f>
        <v>Dead</v>
      </c>
      <c r="K5" s="159" t="s">
        <v>39109</v>
      </c>
      <c r="L5" s="159" t="str">
        <f>IFERROR(VLOOKUP(D5,DB!A:I,9,0),"")</f>
        <v>Latis</v>
      </c>
    </row>
    <row r="6" spans="1:13" ht="15">
      <c r="A6" s="159" t="s">
        <v>39110</v>
      </c>
      <c r="B6" s="159" t="str">
        <f>IFERROR(VLOOKUP(D6,DB!A:K,11,0),"")</f>
        <v>R5</v>
      </c>
      <c r="C6" s="159">
        <v>1</v>
      </c>
      <c r="D6" s="159" t="s">
        <v>35177</v>
      </c>
      <c r="E6" s="159" t="s">
        <v>38998</v>
      </c>
      <c r="F6" s="160"/>
      <c r="G6" s="161">
        <f ca="1">IFERROR(NOW()-F6,"")</f>
        <v>45951.350286689812</v>
      </c>
      <c r="H6" s="160">
        <v>45951.326562499999</v>
      </c>
      <c r="I6" s="159" t="str">
        <f>IFERROR(VLOOKUP(D6,DB!A:F,6,0),"")</f>
        <v>Generator-SG</v>
      </c>
      <c r="J6" s="159" t="str">
        <f>IFERROR(VLOOKUP(D6,DB!A:G,7,0),"")</f>
        <v>Dead</v>
      </c>
      <c r="K6" s="159"/>
      <c r="L6" s="159" t="str">
        <f>IFERROR(VLOOKUP(D6,DB!A:I,9,0),"")</f>
        <v>Latis</v>
      </c>
    </row>
    <row r="7" spans="1:13" ht="15">
      <c r="A7" s="159"/>
      <c r="B7" s="159" t="str">
        <f>IFERROR(VLOOKUP(D7,DB!A:K,11,0),"")</f>
        <v/>
      </c>
      <c r="C7" s="159"/>
      <c r="D7" s="159"/>
      <c r="E7" s="159"/>
      <c r="F7" s="160"/>
      <c r="G7" s="161">
        <f ca="1">IFERROR(NOW()-F7,"")</f>
        <v>45951.350286689812</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45951.350286689812</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45951.350286689812</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45951.350286689812</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45951.350286689812</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45951.350286689812</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45951.350286689812</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45951.350286689812</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45951.350286689812</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45951.350286689812</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45951.350286689812</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45951.350286689812</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45951.350286689812</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45951.350286689812</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45951.350286689812</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45951.350286689812</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45951.350286689812</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45951.350286689812</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45951.350286689812</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45951.350286689812</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45951.350286689812</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45951.350286689812</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45951.350286689812</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45951.350286689812</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45951.350286689812</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45951.350286689812</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45951.350286689812</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45951.350286689812</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45951.350286689812</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45951.350286689812</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45951.350286689812</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45951.350286689812</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45951.350286689812</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45951.350286689812</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45951.350286689812</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45951.350286689812</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45951.350286689812</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45951.350286689812</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45951.350286689812</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45951.350286689812</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45951.350286689812</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45951.350286689812</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45951.350286689812</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45951.350286689812</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45951.350286689812</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45951.350286689812</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45951.350286689812</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45951.350286689812</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45951.350286689812</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45951.350286689812</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45951.350286689812</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45951.350286689812</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45951.350286689812</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45951.350286689812</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45951.350286689812</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45951.350286689812</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45951.350286689812</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45951.350286689812</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45951.350286689812</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45951.350286689812</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45951.350286689812</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45951.350286689812</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45951.350286689812</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45951.350286689812</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45951.350286689812</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45951.350286689812</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45951.350286689812</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45951.350286689812</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45951.350286689812</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45951.350286689812</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45951.350286689812</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45951.350286689812</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45951.350286689812</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45951.350286689812</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45951.350286689812</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45951.350286689812</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45951.350286689812</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45951.350286689812</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45951.350286689812</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45951.350286689812</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45951.350286689812</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45951.350286689812</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45951.350286689812</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45951.350286689812</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45951.350286689812</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45951.350286689812</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45951.350286689812</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45951.350286689812</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45951.350286689812</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45951.350286689812</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45951.350286689812</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45951.350286689812</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45951.350286689812</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45951.350286689812</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45951.350286689812</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45951.350286689812</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45951.350286689812</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45951.350286689812</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45951.350286689812</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45951.350286689812</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45951.350286689812</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45951.350286689812</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45951.350286689812</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45951.350286689812</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45951.350286689812</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45951.350286689812</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45951.350286689812</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45951.350286689812</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45951.350286689812</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45951.350286689812</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45951.350286689812</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45951.350286689812</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45951.350286689812</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45951.350286689812</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45951.350286689812</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45951.350286689812</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45951.350286689812</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45951.350286689812</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45951.350286689812</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45951.350286689812</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45951.350286689812</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45951.350286689812</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45951.350286689812</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45951.350286689812</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45951.350286689812</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45951.350286689812</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45951.350286689812</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45951.350286689812</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45951.350286689812</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45951.350286689812</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45951.350286689812</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45951.350286689812</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45951.350286689812</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45951.350286689812</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45951.350286689812</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45951.350286689812</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45951.350286689812</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45951.350286689812</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45951.350286689812</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45951.350286689812</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45951.350286689812</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45951.350286689812</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45951.350286689812</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45951.350286689812</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45951.350286689812</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45951.350286689812</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45951.350286689812</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45951.350286689812</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45951.350286689812</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45951.350286689812</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45951.350286689812</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45951.350286689812</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45951.350286689812</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45951.350286689812</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45951.350286689812</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45951.350286689812</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45951.350286689812</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45951.350286689812</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45951.350286689812</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45951.350286689812</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45951.350286689812</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45951.350286689812</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45951.350286689812</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45951.350286689812</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45951.350286689812</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45951.350286689812</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45951.350286689812</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45951.350286689812</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45951.350286689812</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45951.350286689812</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45951.350286689812</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45951.350286689812</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45951.350286689812</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45951.350286689812</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45951.350286689812</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45951.350286689812</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45951.350286689812</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45951.350286689812</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45951.350286689812</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45951.350286689812</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45951.350286689812</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45951.350286689812</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45951.350286689812</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45951.350286689812</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45951.350286689812</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45951.350286689812</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45951.350286689812</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45951.350286689812</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45951.350286689812</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45951.350286689812</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45951.350286689812</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45951.350286689812</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45951.350286689812</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45951.350286689812</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45951.350286689812</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45951.350286689812</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45951.350286689812</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45951.350286689812</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45951.350286689812</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45951.350286689812</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45951.350286689812</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45951.350286689812</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45951.350286689812</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45951.350286689812</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45951.350286689812</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45951.350286689812</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45951.350286689812</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45951.350286689812</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45951.350286689812</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45951.350286689812</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45951.350286689812</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45951.350286689812</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45951.350286689812</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45951.350286689812</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45951.350286689812</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45951.350286689812</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45951.350286689812</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45951.350286689812</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45951.350286689812</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45951.350286689812</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45951.350286689812</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45951.350286689812</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45951.350286689812</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45951.350286689812</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45951.350286689812</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45951.350286689812</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45951.350286689812</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45951.350286689812</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45951.350286689812</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45951.350286689812</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45951.350286689812</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45951.350286689812</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45951.350286689812</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45951.350286689812</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45951.350286689812</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45951.350286689812</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45951.350286689812</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45951.350286689812</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45951.350286689812</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45951.350286689812</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45951.350286689812</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45951.350286689812</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45951.350286689812</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45951.350286689812</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45951.350286689812</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45951.350286689812</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45951.350286689812</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45951.350286689812</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45951.350286689812</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45951.350286689812</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45951.350286689812</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45951.350286689812</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45951.350286689812</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45951.350286689812</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45951.350286689812</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45951.350286689812</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45951.350286689812</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45951.350286689812</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45951.350286689812</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45951.350286689812</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45951.350286689812</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45951.350286689812</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45951.350286689812</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45951.350286689812</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45951.350286689812</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45951.350286689812</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45951.350286689812</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45951.350286689812</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45951.350286689812</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45951.350286689812</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45951.350286689812</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45951.350286689812</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45951.350286689812</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45951.350286689812</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45951.350286689812</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45951.350286689812</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45951.350286689812</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45951.350286689812</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45951.350286689812</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45951.350286689812</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45951.350286689812</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45951.350286689812</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45951.350286689812</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45951.350286689812</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45951.350286689812</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45951.350286689812</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45951.350286689812</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45951.350286689812</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45951.350286689812</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45951.350286689812</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45951.350286689812</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45951.350286689812</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45951.350286689812</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45951.350286689812</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45951.350286689812</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45951.350286689812</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45951.350286689812</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45951.350286689812</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45951.350286689812</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45951.350286689812</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45951.350286689812</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45951.350286689812</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45951.350286689812</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45951.350286689812</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45951.350286689812</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45951.350286689812</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45951.350286689812</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45951.350286689812</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45951.350286689812</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45951.350286689812</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45951.350286689812</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45951.350286689812</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45951.350286689812</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45951.350286689812</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45951.350286689812</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45951.350286689812</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45951.350286689812</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45951.350286689812</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45951.350286689812</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45951.350286689812</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45951.350286689812</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45951.350286689812</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45951.350286689812</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45951.350286689812</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45951.350286689812</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45951.350286689812</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45951.350286689812</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45951.350286689812</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45951.350286689812</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45951.350286689812</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45951.350286689812</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45951.350286689812</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45951.350286689812</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45951.350286689812</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45951.350286689812</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45951.350286689812</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45951.350286689812</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45951.350286689812</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45951.350286689812</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45951.350286689812</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45951.350286689812</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45951.350286689812</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45951.350286689812</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45951.350286689812</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45951.350286689812</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45951.350286689812</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45951.350286689812</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45951.350286689812</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45951.350286689812</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45951.350286689812</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45951.350286689812</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45951.350286689812</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45951.350286689812</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45951.350286689812</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45951.350286689812</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45951.350286689812</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45951.350286689812</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45951.350286689812</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45951.350286689812</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45951.350286689812</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45951.350286689812</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45951.350286689812</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45951.350286689812</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45951.350286689812</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45951.350286689812</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45951.350286689812</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45951.350286689812</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45951.350286689812</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45951.350286689812</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45951.350286689812</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45951.350286689812</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45951.350286689812</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45951.350286689812</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45951.350286689812</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45951.350286689812</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45951.350286689812</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45951.350286689812</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45951.350286689812</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45951.350286689812</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45951.350286689812</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45951.350286689812</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45951.350286689812</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45951.350286689812</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45951.350286689812</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45951.350286689812</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45951.350286689812</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45951.350286689812</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45951.350286689812</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45951.350286689812</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45951.350286689812</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45951.350286689812</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45951.350286689812</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45951.350286689812</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45951.350286689812</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45951.350286689812</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45951.350286689812</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45951.350286689812</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45951.350286689812</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45951.350286689812</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45951.350286689812</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45951.350286689812</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45951.350286689812</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45951.350286689812</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45951.350286689812</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45951.350286689812</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45951.350286689812</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45951.350286689812</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45951.350286689812</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45951.350286689812</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45951.350286689812</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45951.350286689812</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45951.350286689812</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45951.350286689812</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45951.350286689812</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45951.350286689812</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45951.350286689812</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45951.350286689812</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45951.350286689812</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45951.350286689812</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45951.350286689812</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45951.350286689812</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45951.350286689812</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45951.350286689812</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45951.350286689812</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45951.350286689812</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45951.350286689812</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45951.350286689812</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45951.350286689812</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45951.350286689812</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45951.350286689812</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45951.350286689812</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45951.350286689812</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45951.350286689812</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45951.350286689812</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45951.350286689812</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45951.350286689812</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45951.350286689812</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45951.350286689812</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45951.350286689812</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45951.350286689812</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45951.350286689812</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45951.350286689812</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45951.350286689812</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45951.350286689812</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45951.350286689812</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45951.350286689812</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45951.350286689812</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45951.350286689812</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45951.350286689812</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45951.350286689812</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45951.350286689812</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45951.350286689812</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45951.350286689812</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45951.350286689812</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45951.350286689812</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45951.350286689812</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45951.350286689812</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45951.350286689812</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45951.350286689812</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45951.350286689812</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45951.350286689812</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45951.350286689812</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45951.350286689812</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45951.350286689812</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45951.350286689812</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45951.350286689812</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45951.350286689812</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45951.350286689812</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45951.350286689812</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45951.350286689812</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45951.350286689812</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45951.350286689812</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45951.350286689812</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45951.350286689812</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45951.350286689812</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45951.350286689812</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45951.350286689812</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45951.350286689812</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45951.350286689812</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45951.350286689812</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45951.350286689812</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45951.350286689812</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45951.350286689812</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45951.350286689812</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45951.350286689812</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45951.350286689812</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45951.350286689812</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45951.350286689812</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45951.350286689812</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45951.350286689812</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45951.350286689812</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45951.350286689812</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45951.350286689812</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45951.350286689812</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45951.350286689812</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45951.350286689812</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45951.350286689812</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45951.350286689812</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45951.350286689812</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45951.350286689812</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45951.350286689812</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45951.350286689812</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45951.350286689812</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45951.350286689812</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45951.350286689812</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45951.350286689812</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45951.350286689812</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45951.350286689812</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45951.350286689812</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45951.350286689812</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45951.350286689812</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45951.350286689812</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45951.350286689812</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45951.350286689812</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45951.350286689812</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45951.350286689812</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45951.350286689812</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45951.350286689812</v>
      </c>
      <c r="H524" s="160"/>
      <c r="I524" s="159" t="str">
        <f>IFERROR(VLOOKUP(D524,DB!A:F,6,0),"")</f>
        <v/>
      </c>
      <c r="J524" s="159" t="str">
        <f>IFERROR(VLOOKUP(D524,DB!A:G,7,0),"")</f>
        <v/>
      </c>
      <c r="K524" s="159"/>
      <c r="L524" s="159" t="str">
        <f>IFERROR(VLOOKUP(D524,DB!A:I,9,0),"")</f>
        <v/>
      </c>
    </row>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34" ht="15"/>
    <row r="635" ht="15"/>
    <row r="637" ht="15"/>
    <row r="638" ht="15"/>
    <row r="639" ht="15"/>
    <row r="640" ht="15"/>
    <row r="642" ht="15"/>
    <row r="643" ht="15"/>
    <row r="650" ht="15"/>
    <row r="651" ht="15"/>
    <row r="652" ht="15"/>
    <row r="653" ht="15"/>
    <row r="654" ht="15"/>
    <row r="655" ht="15"/>
    <row r="658" ht="15"/>
    <row r="659" ht="15"/>
    <row r="660" ht="15"/>
    <row r="661" ht="15"/>
    <row r="662" ht="15"/>
    <row r="663" ht="15"/>
    <row r="664" ht="15"/>
    <row r="665" ht="15"/>
    <row r="666" ht="15"/>
    <row r="667" ht="15"/>
    <row r="668" ht="15"/>
    <row r="669"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5" ht="15"/>
    <row r="726" ht="15"/>
    <row r="763" ht="15"/>
    <row r="764" ht="15"/>
    <row r="765" ht="15"/>
    <row r="766" ht="15"/>
    <row r="767" ht="15"/>
    <row r="768" ht="15"/>
    <row r="769" ht="15"/>
    <row r="770" ht="15"/>
    <row r="771" ht="15"/>
    <row r="772"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1062" ht="15"/>
    <row r="1063" ht="15"/>
    <row r="1064" ht="15"/>
    <row r="1065" ht="15"/>
    <row r="1066" ht="15"/>
    <row r="1067"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7" ht="15"/>
    <row r="1138" ht="15"/>
    <row r="1140" ht="15"/>
    <row r="1141" ht="15"/>
    <row r="1142" ht="15"/>
    <row r="1143" ht="15"/>
    <row r="1144" ht="15"/>
    <row r="1145" ht="15"/>
    <row r="1146" ht="15"/>
    <row r="1148" ht="15"/>
    <row r="1149" ht="15"/>
    <row r="1150"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6" ht="15"/>
    <row r="1257" ht="15"/>
    <row r="1258" ht="15"/>
    <row r="1259" ht="15"/>
    <row r="1260" ht="15"/>
    <row r="1261" ht="15"/>
    <row r="1262" ht="15"/>
    <row r="1263" ht="15"/>
    <row r="1264" ht="15"/>
    <row r="1265" ht="15"/>
    <row r="1266" ht="15"/>
    <row r="1268" ht="15"/>
    <row r="1269" ht="15"/>
    <row r="1270" ht="15"/>
    <row r="1271" ht="15"/>
    <row r="1272" ht="15"/>
    <row r="1273" ht="15"/>
    <row r="1274" ht="15"/>
    <row r="1275" ht="15"/>
    <row r="1276" ht="15"/>
    <row r="1277" ht="15"/>
    <row r="1285" ht="15"/>
    <row r="1286" ht="15"/>
    <row r="1289" ht="15"/>
    <row r="1290" ht="15"/>
    <row r="1291" ht="15"/>
    <row r="1292" ht="15"/>
    <row r="1293" ht="15"/>
    <row r="1294" ht="15"/>
    <row r="1295" ht="15"/>
    <row r="1296" ht="15"/>
    <row r="1299" ht="15"/>
    <row r="1300" ht="15"/>
    <row r="1301" ht="15"/>
    <row r="1302" ht="15"/>
    <row r="1303" ht="15"/>
    <row r="1304" ht="15"/>
    <row r="1305" ht="15"/>
    <row r="1306" ht="15"/>
    <row r="1307" ht="15"/>
    <row r="1308" ht="15"/>
    <row r="1309" ht="15"/>
    <row r="1310" ht="15"/>
    <row r="1312" ht="15"/>
    <row r="1313" ht="15"/>
    <row r="1314" ht="15"/>
    <row r="1317" ht="15"/>
    <row r="1319" ht="15"/>
    <row r="1321" ht="15"/>
    <row r="1324" ht="15"/>
    <row r="1325" ht="15"/>
    <row r="1326" ht="15"/>
    <row r="1328" ht="15"/>
    <row r="1330" ht="15"/>
    <row r="1331" ht="15"/>
    <row r="1332" ht="15"/>
    <row r="1333" ht="15"/>
    <row r="1335" ht="15"/>
  </sheetData>
  <dataValidations count="2">
    <dataValidation allowBlank="1" showInputMessage="1" showErrorMessage="1" sqref="E1" xr:uid="{920C6338-E771-4DAE-8C89-92A9093EA4DE}"/>
    <dataValidation type="list" allowBlank="1" showInputMessage="1" showErrorMessage="1" sqref="E2:E5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39111</v>
      </c>
      <c r="B2" s="105" t="str">
        <f>IFERROR(VLOOKUP(D2,DB!A:K,11,0),"")</f>
        <v>R6</v>
      </c>
      <c r="C2" s="107">
        <v>5</v>
      </c>
      <c r="D2" s="105" t="s">
        <v>37386</v>
      </c>
      <c r="E2" s="108" t="s">
        <v>39083</v>
      </c>
      <c r="F2" s="109">
        <v>45951.278587962966</v>
      </c>
      <c r="G2" s="78">
        <f ca="1">IFERROR(NOW()-F2,"-")</f>
        <v>7.1698726846079808E-2</v>
      </c>
      <c r="H2" s="109">
        <v>45951.278553240743</v>
      </c>
      <c r="I2" s="105" t="str">
        <f>IFERROR(VLOOKUP(D2,DB!A:F,6,0),"")</f>
        <v>SCECO+STB</v>
      </c>
      <c r="J2" s="104" t="str">
        <f>IFERROR(VLOOKUP(D2,DB!A:G,7,0),"")</f>
        <v>Vandalized</v>
      </c>
      <c r="K2" s="110" t="s">
        <v>39112</v>
      </c>
      <c r="L2" s="111" t="str">
        <f>IFERROR(VLOOKUP(D2,DB!A:I,9,0),"")</f>
        <v>Latis</v>
      </c>
    </row>
    <row r="3" spans="1:16383" ht="31.5" customHeight="1">
      <c r="A3" s="106" t="s">
        <v>39113</v>
      </c>
      <c r="B3" s="105" t="str">
        <f>IFERROR(VLOOKUP(D3,DB!A:K,11,0),"")</f>
        <v>R6</v>
      </c>
      <c r="C3" s="107">
        <v>1</v>
      </c>
      <c r="D3" s="105" t="s">
        <v>35773</v>
      </c>
      <c r="E3" s="108" t="s">
        <v>38998</v>
      </c>
      <c r="F3" s="109"/>
      <c r="G3" s="78">
        <f ca="1">IFERROR(NOW()-F3,"-")</f>
        <v>45951.350286689812</v>
      </c>
      <c r="H3" s="109">
        <v>45951.278553240743</v>
      </c>
      <c r="I3" s="105" t="str">
        <f>IFERROR(VLOOKUP(D3,DB!A:F,6,0),"")</f>
        <v>SCECO</v>
      </c>
      <c r="J3" s="104" t="str">
        <f>IFERROR(VLOOKUP(D3,DB!A:G,7,0),"")</f>
        <v>Vandalized</v>
      </c>
      <c r="K3" s="110" t="s">
        <v>39114</v>
      </c>
      <c r="L3" s="111" t="str">
        <f>IFERROR(VLOOKUP(D3,DB!A:I,9,0),"")</f>
        <v>Latis</v>
      </c>
    </row>
    <row r="4" spans="1:16383" ht="31.5" customHeight="1">
      <c r="A4" s="106"/>
      <c r="B4" s="105" t="str">
        <f>IFERROR(VLOOKUP(D4,DB!A:K,11,0),"")</f>
        <v/>
      </c>
      <c r="C4" s="107"/>
      <c r="D4" s="105"/>
      <c r="E4" s="108"/>
      <c r="F4" s="109"/>
      <c r="G4" s="78">
        <f ca="1">IFERROR(NOW()-F4,"-")</f>
        <v>45951.350286689812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45951.350286689812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45951.350286689812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45951.350286689812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45951.350286689812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45951.350286689812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45951.350286689812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45951.350286689812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45951.350286689812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45951.350286689812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45951.350286689812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45951.350286689812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45951.350286689812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45951.350286689812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45951.350286689812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45951.350286689812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45951.350286689812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45951.350286689812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45951.350286689812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45951.350286689812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45951.350286689812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45951.350286689812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45951.350286689812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45951.350286689812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45951.350286689812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45951.350286689812</v>
      </c>
      <c r="H29" s="109"/>
      <c r="I29" s="105" t="str">
        <f>IFERROR(VLOOKUP(D29,DB!A:F,6,0),"")</f>
        <v/>
      </c>
      <c r="J29" s="104" t="str">
        <f>IFERROR(VLOOKUP(D29,DB!A:G,7,0),"")</f>
        <v/>
      </c>
      <c r="K29" s="110"/>
      <c r="L29" s="111" t="str">
        <f>IFERROR(VLOOKUP(D29,DB!A:I,9,0),"")</f>
        <v/>
      </c>
    </row>
  </sheetData>
  <dataValidations count="2">
    <dataValidation allowBlank="1" showInputMessage="1" showErrorMessage="1" sqref="E1" xr:uid="{380493DB-286A-4683-AF55-C78F04945A49}"/>
    <dataValidation type="list" allowBlank="1" showInputMessage="1" showErrorMessage="1" sqref="E2:E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2025-10-21T05:24:47Z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