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26" documentId="13_ncr:1_{F6CB121F-512D-4AA6-A0C1-0FB36C537598}" xr6:coauthVersionLast="47" xr6:coauthVersionMax="47" xr10:uidLastSave="{832B8BD3-4997-49F7-877F-BCFD1089630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<sst xmlns="http://schemas.openxmlformats.org/spreadsheetml/2006/main" count="178593" uniqueCount="39079">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</sst>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tabSelected="1" workbookViewId="0">
      <selection activeCell="F4" sqref="F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271.66385902777984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5.7222221948904917E-4</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2.2620370364165865E-3</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45934.612285185183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45934.612285185183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45934.612285185183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45934.612285185183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45934.612285185183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45934.612285185183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45934.612285185183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45934.612285185183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45934.612285185183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45934.612285185183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45934.612285185183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45934.612285185183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45934.612285185183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45934.612285185183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45934.612285185183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45934.612285185183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45934.612285185183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45934.612285185183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45934.612285185183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45934.612285185183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45934.612285185183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45934.612285185183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45934.612285185183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45934.612285185183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45934.612285185183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45934.612285185183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45934.612285185183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45934.612285185183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45934.612285185183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45934.612285185183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45934.612285185183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45934.612285185183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45934.612285185183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45934.612285185183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45934.612285185183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45934.612285185183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45934.612285185183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45934.612285185183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45934.612285185183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45934.612285185183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45934.612285185183</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E8C57250-DAB5-4A63-BE01-46CE3D89990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242.96050254629517</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127.88520162037457</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109.6124469907445</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2.4217824073275551E-2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45934.612284953706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45934.612284953706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45934.612284953706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45934.612284953706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45934.612284953706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45934.612284953706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30985</v>
      </c>
      <c r="E13" s="131"/>
      <c r="F13" s="132"/>
      <c r="G13" s="133">
        <f ca="1">IFERROR(NOW()-F13,"-")</f>
        <v>45934.612284953706</v>
      </c>
      <c r="H13" s="132"/>
      <c r="I13" s="18" t="str">
        <f>IFERROR(VLOOKUP(D13,DB!A:F,6,0),"")</f>
        <v>Generator-SG</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45934.612284953706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45934.612284953706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45934.612284953706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45934.612284953706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45934.612284953706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45934.612284953706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45934.612284953706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45934.612284953706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45934.612284953706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45934.612284953706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45934.612284953706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45934.612284953706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45934.612284953706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45934.612284953706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45934.612284953706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45934.612284953706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45934.612284953706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45934.612284953706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45934.612284953706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45934.612284953706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45934.612284953706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45934.612284953706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45934.612284953706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45934.612284953706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45934.612284953706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45934.612284953706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45934.612284953706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45934.612284953706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45934.612284953706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45934.612284953706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45934.612284953706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45934.612284953706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45934.612284953706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45934.612284953706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45934.612284953706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45934.612284953706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45934.612284953706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45934.612284953706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45934.612284953706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45934.612284953706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45934.612284953706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45934.612284953706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45934.612284953706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45934.612284953706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45934.612284953706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45934.612284953706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45934.612284953706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45934.612284953706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45934.612284953706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45934.612284953706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45934.612284953706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45934.612284953706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45934.612284953706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45934.612284953706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45934.612284953706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45934.612284953706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45934.612284953706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45934.612284953706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45934.612284953706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45934.612284953706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45934.612284953706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45934.612284953706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45934.612284953706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45934.612284953706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45934.612284953706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45934.612284953706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45934.612284953706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45934.612284953706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45934.612284953706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45934.612284953706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45934.612284953706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45934.612284953706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45934.612284953706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45934.612284953706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45934.612284953706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45934.612284953706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45934.612284953706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45934.612284953706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45934.612284953706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45934.612284953706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45934.612284953706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45934.612284953706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45934.612284953706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45934.612284953706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45934.612284953706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45934.612284953706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45934.612284953706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45934.612284953706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45934.612284953706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45934.612284953706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45934.612284953706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45934.612284953706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45934.612284953706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45934.612284953706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45934.612284953706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45934.612284953706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45934.612284953706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45934.612284953706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45934.612284953706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45934.612284953706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45934.612284953706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45934.612284953706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45934.612284953706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45934.612284953706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45934.612284953706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45934.612284953706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45934.612284953706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45934.612284953706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45934.612284953706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45934.612284953706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45934.612284953706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45934.612284953706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45934.612284953706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45934.612284953706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45934.612284953706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45934.612284953706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45934.612284953706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45934.612284953706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45934.612284953706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45934.612284953706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45934.612284953706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45934.612284953706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45934.612284953706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45934.612284953706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45934.612284953706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45934.612284953706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45934.612284953706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45934.612284953706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45934.612284953706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45934.612284953706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45934.612284953706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45934.612284953706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45934.612284953706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45934.612284953706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45934.612284953706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45934.612284953706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45934.612284953706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45934.612284953706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45934.612284953706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45934.612284953706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45934.612284953706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45934.612284953706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45934.612284953706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45934.612284953706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45934.612284953706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45934.612284953706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45934.612284953706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45934.612284953706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45934.612284953706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45934.612284953706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45934.612284953706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45934.612284953706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45934.612284953706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45934.612284953706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45934.612284953706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45934.612284953706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45934.612284953706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45934.612284953706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45934.612284953706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45934.612284953706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45934.612284953706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45934.612284953706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45934.612284953706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45934.612284953706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45934.612284953706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45934.612284953706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45934.612284953706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45934.612284953706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45934.612284953706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45934.612284953706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45934.612284953706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45934.612284953706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45934.612284953706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45934.612284953706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45934.612284953706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45934.612284953706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45934.612284953706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45934.612284953706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45934.612284953706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45934.612284953706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45934.612284953706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45934.612284953706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45934.612284953706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45934.612284953706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45934.612284953706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45934.612284953706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45934.612284953706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45934.612284953706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45934.612284953706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45934.612284953706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45934.612284953706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45934.612284953706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45934.612284953706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45934.612284953706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45934.612284953706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45934.612284953706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45934.612284953706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45934.612284953706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45934.612284953706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45934.612284953706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45934.612284953706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45934.612284953706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45934.612284953706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45934.612284953706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45934.612284953706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45934.612284953706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45934.612284953706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45934.612284953706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45934.612284953706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45934.612284953706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45934.612284953706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45934.612284953706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45934.612284953706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45934.612284953706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45934.612284953706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45934.612284953706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45934.612284953706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45934.612284953706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45934.612284953706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45934.612284953706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45934.612284953706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45934.612284953706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45934.612284953706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45934.612284953706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45934.612284953706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45934.612284953706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45934.612284953706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45934.612284953706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45934.612284953706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45934.612284953706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45934.612284953706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45934.612284953706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45934.612284953706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45934.612284953706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45934.612284953706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45934.612284953706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45934.612284953706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45934.612284953706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45934.612284953706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45934.612284953706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45934.612284953706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45934.612284953706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45934.612284953706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45934.612284953706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45934.612284953706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45934.612284953706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45934.612284953706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45934.612284953706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45934.612284953706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45934.612284953706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45934.612284953706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45934.612284953706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45934.612284953706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45934.612284953706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45934.612284953706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45934.612284953706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45934.612284953706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45934.612284953706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45934.612284953706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45934.612284953706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45934.612284953706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45934.612284953706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45934.612284953706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45934.612284953706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45934.612284953706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45934.612284953706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45934.612284953706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45934.612284953706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45934.612284953706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45934.612284953706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45934.612284953706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45934.612284953706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45934.612284953706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45934.612284953706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45934.612284953706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45934.612284953706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45934.612284953706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45934.612284953706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45934.612284953706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45934.612284953706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45934.612284953706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45934.612284953706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45934.612284953706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45934.612284953706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45934.612284953706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45934.612284953706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45934.612284953706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45934.612284953706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45934.612284953706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45934.612284953706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45934.612284953706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45934.612284953706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45934.612284953706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45934.612284953706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45934.612284953706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45934.612284953706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45934.612284953706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45934.612284953706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45934.612284953706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45934.612284953706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45934.612284953706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45934.612284953706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45934.612284953706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45934.612284953706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45934.612284953706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45934.612284953706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45934.612284953706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45934.612284953706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45934.612284953706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45934.612284953706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45934.612284953706</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45934.612284953706</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45934.612284953706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45934.612284953706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45934.612284953706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45934.612284953706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45934.612284953706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45934.612284953706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45934.612284953706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45934.612284953706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45934.612284953706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45934.612284953706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45934.612284953706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45934.612284953706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45934.612284953706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45934.612284953706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45934.612284953706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45934.612284953706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45934.612284953706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45934.612284953706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45934.612284953706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45934.612284953706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45934.612284953706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45934.612284953706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45934.612284953706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45934.612284953706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45934.612284953706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45934.612284953706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45934.612284953706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45934.612284953706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45934.612284953706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45934.612284953706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45934.612284953706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45934.612284953706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45934.612284953706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45934.612284953706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45934.612284953706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45934.612284953706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45934.612284953706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45934.612284953706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45934.612284953706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45934.612284953706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45934.612284953706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45934.612284953706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45934.612284953706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45934.612284953706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45934.612284953706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45934.612284953706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45934.612284953706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45934.612284953706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45934.612284953706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45934.612284953706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45934.612284953706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45934.612284953706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45934.612284953706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45934.612284953706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45934.612284953706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45934.612284953706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45934.612284953706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45934.612284953706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45934.612284953706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45934.612284953706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45934.612284953706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45934.612284953706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45934.612284953706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45934.612284953706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45934.612284953706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45934.612284953706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45934.612284953706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45934.612284953706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45934.612284953706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45934.612284953706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45934.612284953706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45934.612284953706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45934.612284953706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45934.612284953706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45934.612284953706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45934.612284953706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45934.612284953706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45934.612284953706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45934.612284953706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45934.612284953706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45934.612284953706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45934.612284953706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45934.612284953706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45934.612284953706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45934.612284953706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45934.612284953706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45934.612284953706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45934.612284953706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45934.612284953706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45934.612284953706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45934.612284953706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45934.612284953706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45934.612284953706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45934.612284953706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45934.612284953706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45934.612284953706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45934.612284953706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45934.612284953706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45934.612284953706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45934.612284953706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45934.612284953706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45934.612284953706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45934.612284953706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45934.612284953706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45934.612284953706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45934.612284953706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45934.612284953706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45934.612284953706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45934.612284953706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45934.612284953706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45934.612284953706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45934.612284953706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45934.612284953706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45934.612284953706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45934.612284953706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45934.612284953706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45934.612284953706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45934.612284953706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45934.612284953706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45934.612284953706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45934.612284953706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45934.612284953706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45934.612284953706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45934.612284953706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45934.612284953706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45934.612284953706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45934.612284953706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45934.612284953706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45934.612284953706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45934.612284953706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45934.612284953706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45934.612284953706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45934.612284953706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45934.612284953706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45934.612284953706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45934.612284953706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45934.612284953706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45934.612284953706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45934.612284953706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45934.612284953706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45934.612284953706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45934.612284953706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45934.612284953706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45934.612284953706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45934.612284953706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45934.612284953706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45934.612284953706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45934.612284953706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45934.612284953706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45934.612284953706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45934.612284953706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45934.612284953706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45934.612284953706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45934.612284953706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45934.612284953706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45934.612284953706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45934.612284953706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45934.612284953706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45934.612284953706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45934.612284953706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45934.612284953706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45934.612284953706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45934.612284953706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45934.612284953706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45934.612284953706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45934.612284953706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45934.612284953706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45934.612284953706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45934.612284953706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45934.612284953706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45934.612284953706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45934.612284953706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45934.612284953706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45934.612284953706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45934.612284953706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45934.612284953706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45934.612284953706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45934.612284953706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45934.612284953706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45934.612284953706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45934.612284953706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45934.612284953706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45934.612284953706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45934.612284953706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45934.612284953706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45934.612284953706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45934.612284953706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45934.612284953706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45934.612284953706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45934.612284953706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45934.612284953706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45934.612284953706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45934.612284953706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45934.612284953706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45934.612284953706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45934.612284953706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45934.612284953706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45934.612284953706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45934.612284953706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45934.612284953706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45934.612284953706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45934.612284953706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45934.612284953706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45934.612284953706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45934.612284953706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45934.612284953706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45934.612284953706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45934.612284953706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45934.612284953706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45934.612284953706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45934.612284953706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45934.612284953706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45934.612284953706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45934.612284953706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45934.612284953706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45934.612284953706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45934.612284953706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45934.612284953706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45934.612284953706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45934.612284953706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45934.612284953706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45934.612284953706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45934.612284953706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45934.612284953706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45934.612284953706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45934.612284953706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45934.612284953706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45934.612284953706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45934.612284953706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45934.612284953706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45934.612284953706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45934.612284953706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45934.612284953706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45934.612284953706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45934.612284953706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45934.612284953706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45934.612284953706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45934.612284953706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45934.612284953706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45934.612284953706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45934.612284953706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45934.612284953706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45934.612284953706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45934.612284953706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45934.612284953706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45934.612284953706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45934.612284953706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45934.612284953706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45934.612284953706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45934.612284953706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45934.612284953706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45934.612284953706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45934.612284953706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45934.612284953706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45934.612284953706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45934.612284953706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45934.612284953706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45934.612284953706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45934.612284953706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45934.612284953706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45934.612284953706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45934.612284953706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45934.612284953706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45934.612284953706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45934.612284953706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45934.612284953706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45934.612284953706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45934.612284953706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45934.612284953706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45934.612284953706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45934.612284953706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45934.612284953706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45934.612284953706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45934.612284953706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45934.612284953706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45934.612284953706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45934.612284953706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45934.612284953706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45934.612284953706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45934.612284953706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45934.612284953706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45934.612284953706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45934.612284953706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45934.612284953706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45934.612284953706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45934.612284953706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45934.612284953706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45934.612284953706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45934.612284953706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45934.612284953706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45934.612284953706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45934.612284953706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45934.612284953706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45934.612284953706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45934.612284953706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45934.612284953706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45934.612284953706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45934.612284953706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45934.612284953706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45934.612284953706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45934.612284953706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45934.612284953706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45934.612284953706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45934.612284953706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45934.612284953706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45934.612284953706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45934.612284953706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45934.612284953706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45934.612284953706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45934.612284953706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45934.612284953706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45934.612284953706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45934.612284953706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45934.612284953706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45934.612284953706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45934.612284953706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45934.612284953706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45934.612284953706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45934.612284953706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45934.612284953706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45934.612284953706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45934.612284953706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45934.612284953706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45934.612284953706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45934.612284953706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45934.612284953706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45934.612284953706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45934.612284953706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45934.612284953706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45934.612284953706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45934.612284953706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45934.612284953706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45934.612284953706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45934.612284953706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45934.612284953706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45934.612284953706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45934.612284953706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45934.612284953706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45934.612284953706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45934.612284953706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45934.612284953706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45934.612284953706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45934.612284953706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45934.612284953706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45934.612284953706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45934.612284953706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45934.612284953706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45934.612284953706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45934.612284953706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45934.612284953706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45934.612284953706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45934.612284953706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45934.612284953706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45934.612284953706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45934.612284953706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45934.612284953706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45934.612284953706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45934.612284953706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45934.612284953706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45934.612284953706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45934.612284953706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45934.612284953706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45934.612284953706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45934.612284953706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45934.612284953706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45934.612284953706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45934.612284953706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45934.612284953706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45934.612284953706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45934.612284953706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45934.612284953706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45934.612284953706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45934.612284953706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45934.612284953706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45934.612284953706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45934.612284953706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45934.612284953706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45934.612284953706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45934.612284953706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45934.612284953706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45934.612284953706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45934.612284953706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45934.612284953706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45934.612284953706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45934.612284953706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45934.612284953706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45934.612284953706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45934.612284953706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45934.612284953706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45934.612284953706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45934.612284953706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45934.612284953706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45934.612284953706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45934.612284953706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45934.612284953706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45934.612284953706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45934.612284953706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45934.612284953706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45934.612284953706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45934.612284953706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45934.612284953706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45934.612284953706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45934.612284953706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45934.612284953706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45934.612284953706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45934.612284953706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45934.612284953706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45934.612284953706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45934.612284953706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45934.612284953706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45934.612284953706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45934.612284953706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45934.612284953706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45934.612284953706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45934.612284953706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45934.612284953706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45934.612284953706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45934.612284953706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45934.612284953706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45934.612284953706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45934.612284953706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45934.612284953706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45934.612284953706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45934.612284953706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45934.612284953706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45934.612284953706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45934.612284953706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45934.612284953706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45934.612284953706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45934.612284953706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45934.612284953706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45934.612284953706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45934.612284953706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45934.612284953706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45934.612284953706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45934.612284953706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45934.612284953706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45934.612284953706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45934.612284953706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45934.612284953706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45934.612284953706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45934.612284953706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45934.612284953706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45934.612284953706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45934.612284953706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45934.612284953706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45934.612284953706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45934.612284953706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45934.612284953706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45934.612284953706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45934.612284953706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45934.612284953706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45934.612284953706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45934.612284953706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45934.612284953706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45934.612284953706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45934.612284953706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45934.612284953706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45934.612284953706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45934.612284953706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45934.612284953706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45934.612284953706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45934.612284953706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45934.612284953706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45934.612284953706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45934.612284953706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45934.612284953706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45934.612284953706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45934.612284953706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45934.612284953706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45934.612284953706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45934.612284953706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45934.612284953706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45934.612284953706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45934.612284953706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45934.612284953706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45934.612284953706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45934.612284953706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45934.612284953706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45934.612284953706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45934.612284953706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45934.612284953706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45934.612284953706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45934.612284953706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45934.612284953706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45934.612284953706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45934.612284953706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45934.612284953706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45934.612284953706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45934.612284953706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45934.612284953706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45934.612284953706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45934.612284953706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45934.612284953706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45934.612284953706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45934.612284953706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45934.612284953706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45934.612284953706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45934.612284953706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45934.612284953706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45934.612284953706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45934.612284953706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45934.612284953706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45934.612284953706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45934.612284953706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45934.612284953706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45934.612284953706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45934.612284953706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45934.612284953706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45934.612284953706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45934.612284953706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45934.612284953706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45934.612284953706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45934.612284953706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45934.612284953706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45934.612284953706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45934.612284953706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45934.612284953706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45934.612284953706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45934.612284953706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45934.612284953706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45934.612284953706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45934.612284953706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45934.612284953706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45934.612284953706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45934.612284953706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45934.612284953706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45934.612284953706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45934.612284953706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45934.612284953706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45934.612284953706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45934.612284953706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45934.612284953706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45934.612284953706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45934.612284953706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45934.612284953706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45934.612284953706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45934.612284953706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45934.612284953706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45934.612284953706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45934.612284953706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45934.612284953706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45934.612284953706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45934.612284953706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45934.612284953706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45934.612284953706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45934.612284953706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45934.612284953706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45934.612284953706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45934.612284953706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45934.612284953706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45934.612284953706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45934.612284953706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45934.612284953706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45934.612284953706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45934.612284953706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45934.612284953706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45934.612284953706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45934.612284953706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45934.612284953706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45934.612284953706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45934.612284953706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45934.612284953706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45934.612284953706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45934.612284953706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45934.612284953706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45934.612284953706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45934.612284953706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45934.612284953706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45934.612284953706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45934.612284953706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45934.612284953706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45934.612284953706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45934.612284953706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45934.612284953706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45934.612284953706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45934.612284953706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45934.612284953706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45934.612284953706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45934.612284953706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45934.612284953706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45934.612284953706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45934.612284953706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45934.612284953706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45934.612284953706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45934.612284953706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45934.612284953706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45934.612284953706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45934.612284953706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45934.612284953706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45934.612284953706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45934.612284953706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45934.612284953706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45934.612284953706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45934.612284953706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45934.612284953706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45934.612284953706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45934.612284953706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45934.612284953706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45934.612284953706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45934.612284953706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45934.612284953706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45934.612284953706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45934.612284953706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45934.612284953706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45934.612284953706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45934.612284953706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45934.612284953706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45934.612284953706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45934.612284953706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45934.612284953706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45934.612284953706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45934.612284953706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45934.612284953706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45934.612284953706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45934.612284953706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45934.612284953706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45934.612284953706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45934.612284953706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45934.612284953706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45934.612284953706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45934.612284953706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45934.612284953706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45934.612284953706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45934.612284953706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45934.612284953706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45934.612284953706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45934.612284953706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45934.612284953706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45934.612284953706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45934.612284953706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45934.612284953706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45934.612284953706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45934.612284953706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45934.612284953706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45934.612284953706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45934.612284953706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45934.612284953706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45934.612284953706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45934.612284953706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45934.612284953706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45934.612284953706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45934.612284953706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45934.612284953706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45934.612284953706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45934.612284953706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45934.612284953706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45934.612284953706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45934.612284953706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45934.612284953706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45934.612284953706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45934.612284953706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45934.612284953706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45934.612284953706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45934.612284953706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45934.612284953706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45934.612284953706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45934.612284953706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45934.612284953706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45934.612284953706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45934.612284953706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45934.612284953706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45934.612284953706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45934.612284953706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45934.612284953706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45934.612284953706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45934.612284953706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45934.612284953706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45934.612284953706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45934.612284953706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45934.612284953706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45934.612284953706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45934.612284953706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45934.612284953706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45934.612284953706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45934.612284953706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45934.612284953706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45934.612284953706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45934.612284953706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45934.612284953706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45934.612284953706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45934.612284953706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45934.612284953706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45934.612284953706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45934.612284953706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45934.612284953706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45934.612284953706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45934.612284953706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45934.612284953706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45934.612284953706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45934.612284953706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45934.612284953706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45934.612284953706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45934.612284953706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45934.612284953706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45934.612284953706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45934.612284953706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45934.612284953706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45934.612284953706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45934.612284953706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45934.612284953706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45934.612284953706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45934.612284953706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45934.612284953706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45934.612284953706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45934.612284953706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45934.612284953706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45934.612284953706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45934.612284953706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45934.612284953706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45934.612284953706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45934.612284953706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45934.612284953706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45934.612284953706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45934.612284953706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45934.612284953706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45934.612284953706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45934.612284953706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45934.612284953706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45934.612284953706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45934.612284953706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45934.612284953706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45934.612284953706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45934.612284953706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45934.612284953706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45934.612284953706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45934.612284953706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45934.612284953706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45934.612284953706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45934.612284953706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45934.612284953706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45934.612284953706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45934.612284953706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45934.612284953706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45934.612284953706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45934.612284953706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45934.612284953706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45934.612284953706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45934.612284953706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45934.612284953706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45934.612284953706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45934.612284953706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45934.612284953706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45934.612284953706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45934.612284953706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45934.612284953706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45934.612284953706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45934.612284953706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45934.612284953706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45934.612284953706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45934.612284953706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45934.612284953706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45934.612284953706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45934.612284953706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45934.612284953706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45934.612284953706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45934.612284953706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45934.612284953706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45934.612284953706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45934.612284953706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45934.612284953706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45934.612284953706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45934.612284953706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45934.612284953706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45934.612284953706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45934.612284953706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45934.612284953706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45934.612284953706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45934.612284953706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45934.612284953706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45934.612284953706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45934.612284953706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45934.612284953706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45934.612284953706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45934.612284953706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45934.612284953706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45934.612284953706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45934.612284953706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45934.612284953706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45934.612284953706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45934.612284953706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45934.612284953706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45934.612284953706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45934.612284953706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45934.612284953706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45934.612284953706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45934.612284953706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45934.612284953706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45934.612284953706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45934.612284953706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45934.612284953706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45934.612284953706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45934.612284953706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45934.612284953706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45934.612284953706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45934.612284953706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45934.612284953706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45934.612284953706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45934.612284953706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45934.612284953706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45934.612284953706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45934.612284953706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45934.612284953706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45934.612284953706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45934.612284953706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45934.612284953706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45934.612284953706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45934.612284953706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45934.612284953706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45934.612284953706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45934.612284953706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45934.612284953706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45934.612284953706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45934.612284953706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45934.612284953706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45934.612284953706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45934.612284953706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45934.612284953706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45934.612284953706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45934.612284953706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45934.612284953706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45934.612284953706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45934.612284953706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45934.612284953706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45934.612284953706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45934.612284953706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45934.612284953706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45934.612284953706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45934.612284953706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45934.612284953706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45934.612284953706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45934.612284953706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45934.612284953706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45934.612284953706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45934.612284953706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45934.612284953706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45934.612284953706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45934.612284953706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45934.612284953706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45934.612284953706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45934.612284953706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45934.612284953706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45934.612284953706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45934.612284953706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45934.612284953706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45934.612284953706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45934.612284953706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45934.612284953706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45934.612284953706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45934.612284953706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45934.612284953706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45934.612284953706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45934.612284953706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45934.612284953706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45934.612284953706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45934.612284953706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45934.612284953706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45934.612284953706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45934.612284953706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45934.612284953706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45934.612284953706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45934.612284953706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45934.612284953706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45934.612284953706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45934.612284953706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45934.612284953706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45934.612284953706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45934.612284953706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45934.612284953706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45934.612284953706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45934.612284953706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45934.612284953706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45934.612284953706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45934.612284953706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45934.612284953706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45934.612284953706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45934.612284953706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45934.612284953706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45934.612284953706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45934.612284953706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45934.612284953706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45934.612284953706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45934.612284953706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45934.612284953706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45934.612284953706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45934.612284953706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45934.612284953706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45934.612284953706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45934.612284953706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45934.612284953706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45934.612284953706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45934.612284953706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45934.612284953706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45934.612284953706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45934.612284953706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45934.612284953706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45934.612284953706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45934.612284953706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45934.612284953706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45934.612284953706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45934.612284953706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45934.612284953706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45934.612284953706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45934.612284953706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45934.612284953706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45934.612284953706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45934.612284953706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45934.612284953706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45934.612284953706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45934.612284953706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45934.612284953706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45934.612284953706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45934.612284953706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45934.612284953706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45934.612284953706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45934.612284953706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45934.612284953706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45934.612284953706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45934.612284953706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45934.612284953706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45934.612284953706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45934.612284953706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45934.612284953706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45934.612284953706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45934.612284953706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45934.612284953706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45934.612284953706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45934.612284953706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45934.612284953706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45934.612284953706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45934.612284953706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45934.612284953706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45934.612284953706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45934.612284953706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45934.612284953706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45934.612284953706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45934.612284953706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45934.612284953706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45934.612284953706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45934.612284953706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45934.612284953706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45934.612284953706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45934.612284953706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45934.612284953706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45934.612284953706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45934.612284953706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45934.612284953706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45934.612284953706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45934.612284953706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45934.612284953706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45934.612284953706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45934.612284953706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45934.612284953706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45934.612284953706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45934.612284953706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45934.612284953706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45934.612284953706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45934.612284953706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45934.612284953706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45934.612284953706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45934.612284953706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45934.612284953706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45934.612284953706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45934.612284953706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45934.612284953706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45934.612284953706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45934.612284953706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45934.612284953706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45934.612284953706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45934.612284953706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45934.612284953706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45934.612284953706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45934.612284953706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45934.612284953706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45934.612284953706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45934.612284953706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45934.612284953706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45934.612284953706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45934.612284953706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45934.612284953706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45934.612284953706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45934.612284953706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45934.612284953706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45934.612284953706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45934.612284953706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45934.612284953706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45934.612284953706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45934.612284953706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45934.612284953706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45934.612284953706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45934.612284953706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45934.612284953706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45934.612284953706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45934.612284953706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45934.612284953706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45934.612284953706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45934.612284953706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45934.612284953706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45934.612284953706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45934.612284953706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45934.612284953706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45934.612284953706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45934.612284953706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45934.612284953706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45934.612284953706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45934.612284953706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45934.612284953706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45934.612284953706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45934.612284953706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45934.612284953706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45934.612284953706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45934.612284953706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45934.612284953706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45934.612284953706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45934.612284953706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45934.612284953706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45934.612284953706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45934.612284953706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45934.612284953706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45934.612284953706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45934.612284953706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45934.612284953706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45934.612284953706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45934.612284953706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45934.612284953706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45934.612284953706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45934.612284953706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45934.612284953706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45934.612284953706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45934.612284953706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45934.612284953706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45934.612284953706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45934.612284953706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45934.612284953706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45934.612284953706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45934.612284953706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45934.612284953706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45934.612284953706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45934.612284953706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45934.612284953706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45934.612284953706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45934.612284953706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45934.612284953706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45934.612284953706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45934.612284953706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45934.612284953706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45934.612284953706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45934.612284953706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45934.612284953706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45934.612284953706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45934.612284953706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45934.612284953706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45934.612284953706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45934.612284953706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45934.612284953706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45934.612284953706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45934.612284953706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45934.612284953706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45934.612284953706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45934.612284953706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45934.612284953706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45934.612284953706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45934.612284953706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45934.612284953706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45934.612284953706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45934.612284953706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45934.612284953706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45934.612284953706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45934.612284953706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45934.612284953706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45934.612284953706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45934.612284953706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45934.612284953706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45934.612284953706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45934.612284953706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45934.612284953706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45934.612284953706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45934.612284953706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45934.612284953706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45934.612284953706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45934.612284953706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45934.612284953706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45934.612284953706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45934.612284953706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45934.612284953706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45934.612284953706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45934.612284953706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45934.612284953706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45934.612284953706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45934.612284953706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45934.612284953706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45934.612284953706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45934.612284953706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45934.612284953706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45934.612284953706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45934.612284953706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45934.612284953706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45934.612284953706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45934.612284953706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45934.612284953706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45934.612284953706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45934.612284953706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45934.612284953706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45934.612284953706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45934.612284953706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45934.612284953706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45934.612284953706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45934.612284953706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45934.612284953706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45934.612284953706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45934.612284953706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45934.612284953706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45934.612284953706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45934.612284953706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45934.612284953706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45934.612284953706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45934.612284953706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45934.612284953706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45934.612284953706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45934.612284953706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45934.612284953706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45934.612284953706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45934.612284953706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45934.612284953706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45934.612284953706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45934.612284953706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45934.612284953706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45934.612284953706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45934.612284953706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45934.612284953706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45934.612284953706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45934.612284953706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45934.612284953706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45934.612284953706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45934.612284953706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45934.612284953706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45934.612284953706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45934.612284953706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45934.612284953706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45934.612284953706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45934.612284953706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45934.612284953706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45934.612284953706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45934.612284953706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45934.612284953706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45934.612284953706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45934.612284953706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45934.612285185183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45934.612285185183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45934.612285185183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45934.612285185183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45934.612285185183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45934.612285185183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45934.612285185183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45934.612285185183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45934.612285185183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45934.612285185183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45934.612285185183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45934.612285185183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45934.612285185183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45934.612285185183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45934.612285185183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45934.612285185183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45934.612285185183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45934.612285185183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45934.612285185183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45934.612285185183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45934.612285185183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45934.612285185183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45934.612285185183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45934.612285185183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45934.612285185183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45934.612285185183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45934.612285185183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45934.612285185183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45934.612285185183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45934.612285185183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45934.612285185183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45934.612285185183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45934.612285185183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45934.612285185183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45934.612285185183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45934.612285185183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45934.612285185183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45934.612285185183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45934.612285185183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45934.612285185183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45934.612285185183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45934.612285185183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45934.612285185183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45934.612285185183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45934.612285185183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45934.612285185183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45934.612285185183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45934.612285185183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45934.612285185183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45934.612285185183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45934.612285185183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45934.612285185183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45934.612285185183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45934.612285185183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45934.612285185183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45934.612285185183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45934.612285185183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45934.612285185183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45934.612285185183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45934.612285185183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45934.612285185183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45934.612285185183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45934.612285185183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45934.612285185183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45934.612285185183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45934.612285185183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45934.612285185183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45934.612285185183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45934.612285185183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45934.612285185183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45934.612285185183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45934.612285185183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45934.612285185183</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231.13156736110977</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3.7220071759293205</v>
      </c>
      <c r="H3" s="113">
        <v>45930.847372685188</v>
      </c>
      <c r="I3" s="110" t="str">
        <f>IFERROR(VLOOKUP(D3,DB!A:F,6,0),"")</f>
        <v>SCECO</v>
      </c>
      <c r="J3" s="110" t="str">
        <f>IFERROR(VLOOKUP(D3,DB!A:G,7,0),"")</f>
        <v>In progress</v>
      </c>
      <c r="K3" s="115" t="s">
        <v>39061</v>
      </c>
      <c r="L3" s="107" t="str">
        <f>IFERROR(VLOOKUP(D3,DB!A:I,9,0),"")</f>
        <v>Latis</v>
      </c>
    </row>
    <row r="4" spans="1:16" ht="15" customHeight="1">
      <c r="A4" s="110"/>
      <c r="B4" s="110" t="str">
        <f>IFERROR(VLOOKUP(D4,DB!A:K,11,0),"")</f>
        <v/>
      </c>
      <c r="C4" s="111"/>
      <c r="D4" s="107"/>
      <c r="E4" s="112"/>
      <c r="F4" s="113"/>
      <c r="G4" s="114">
        <f ca="1">IFERROR(NOW()-F4,"")</f>
        <v>45934.612284953706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45934.612284953706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45934.612284953706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45934.612284953706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45934.612284953706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45934.612284953706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45934.612284953706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45934.612284953706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45934.612284953706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45934.612284953706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45934.612284953706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45934.612284953706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45934.612284953706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45934.612284953706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45934.612284953706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45934.612284953706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45934.612284953706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45934.612284953706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45934.612284953706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45934.612284953706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45934.612284953706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45934.612284953706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45934.612284953706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45934.612284953706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45934.612284953706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45934.612284953706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45934.612284953706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45934.612284953706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45934.612284953706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45934.612284953706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45934.612284953706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45934.612284953706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42.780224768517655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39046</v>
      </c>
      <c r="F3" s="38">
        <v>45926.188877314817</v>
      </c>
      <c r="G3" s="39">
        <f ca="1">IFERROR(NOW()-F3,"-")</f>
        <v>8.42340763888933</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38461</v>
      </c>
      <c r="E4" s="37" t="s">
        <v>39046</v>
      </c>
      <c r="F4" s="38">
        <v>45934.580520833333</v>
      </c>
      <c r="G4" s="39">
        <f ca="1">IFERROR(NOW()-F4,"-")</f>
        <v>3.1764120372827165E-2</v>
      </c>
      <c r="H4" s="38">
        <v>45934.522187499999</v>
      </c>
      <c r="I4" s="37" t="str">
        <f>IFERROR(VLOOKUP(D4,DB!A:F,6,0),"")</f>
        <v>SCECO</v>
      </c>
      <c r="J4" s="37" t="str">
        <f>IFERROR(VLOOKUP(D4,DB!A:G,7,0),"")</f>
        <v>Good</v>
      </c>
      <c r="K4" s="37" t="s">
        <v>39067</v>
      </c>
      <c r="L4" s="37" t="str">
        <f>IFERROR(VLOOKUP(D4,DB!A:I,9,0),"")</f>
        <v>Latis</v>
      </c>
      <c r="M4" s="136"/>
    </row>
    <row r="5" spans="1:13" ht="15">
      <c r="A5" s="37" t="s">
        <v>39068</v>
      </c>
      <c r="B5" s="37" t="str">
        <f>IFERROR(VLOOKUP(D5,DB!A:K,11,0),"")</f>
        <v>R5</v>
      </c>
      <c r="C5" s="37">
        <v>2</v>
      </c>
      <c r="D5" s="37" t="s">
        <v>34768</v>
      </c>
      <c r="E5" s="37" t="s">
        <v>38964</v>
      </c>
      <c r="F5" s="38">
        <v>45934.588923611111</v>
      </c>
      <c r="G5" s="39">
        <f ca="1">IFERROR(NOW()-F5,"-")</f>
        <v>2.3361342595308088E-2</v>
      </c>
      <c r="H5" s="38">
        <v>45934.578506944446</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45934.612284953706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45934.612284953706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45934.612284953706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45934.612284953706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45934.612284953706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45934.612284953706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45934.612284953706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45934.612284953706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45934.612284953706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45934.612284953706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45934.612284953706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45934.612284953706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45934.612284953706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45934.612284953706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45934.612284953706</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45934.612284953706</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45934.612284953706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45934.612284953706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45934.612284953706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45934.612284953706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45934.612284953706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45934.612284953706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45934.612284953706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45934.612284953706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45934.612284953706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45934.612284953706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45934.612284953706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45934.612284953706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45934.612284953706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45934.612284953706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45934.612284953706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45934.612284953706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45934.612284953706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45934.612284953706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45934.612284953706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45934.612284953706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45934.612284953706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45934.612284953706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45934.612284953706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45934.612284953706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45934.612284953706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45934.612284953706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45934.612284953706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45934.612284953706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45934.612284953706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45934.612284953706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45934.612284953706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45934.612284953706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45934.612284953706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45934.612284953706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45934.612284953706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45934.612284953706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45934.612284953706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45934.612284953706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45934.612284953706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45934.612284953706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45934.612284953706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45934.612284953706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45934.612284953706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45934.612284953706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45934.612284953706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45934.612284953706</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45934.612284953706</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45934.612284953706</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45934.612284953706</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45934.612284953706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45934.612284953706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45934.612284953706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45934.612284953706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45934.612284953706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45934.612284953706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45934.612284953706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45934.612284953706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45934.612284953706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45934.612284953706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45934.612284953706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45934.612284953706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45934.612284953706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45934.612284953706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45934.612284953706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45934.612284953706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45934.612284953706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45934.612284953706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45934.612284953706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45934.612284953706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45934.612284953706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45934.612284953706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45934.612284953706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45934.612284953706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45934.612284953706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45934.612284953706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45934.612284953706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45934.612284953706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45934.612284953706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45934.612284953706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45934.612284953706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45934.612284953706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45934.612284953706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45934.612284953706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45934.612284953706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45934.612284953706</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45934.612284953706</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45934.612284953706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45934.612284953706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45934.612284953706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45934.612284953706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45934.612284953706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45934.612284953706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45934.612284953706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45934.612284953706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45934.612284953706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45934.612284953706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45934.612284953706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45934.612284953706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45934.612284953706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45934.612284953706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45934.612284953706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45934.612284953706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45934.612284953706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45934.612284953706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45934.612284953706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45934.612284953706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45934.612284953706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45934.612284953706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45934.612284953706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45934.612284953706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45934.612284953706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45934.612284953706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45934.612284953706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45934.612284953706</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45934.612284953706</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45934.612284953706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45934.612284953706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45934.612284953706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45934.612284953706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45934.612284953706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45934.612284953706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45934.612284953706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45934.612284953706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45934.612284953706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45934.612284953706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45934.612284953706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45934.612284953706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45934.612284953706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45934.612284953706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45934.612284953706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45934.612284953706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45934.612284953706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45934.612284953706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45934.612284953706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45934.612284953706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45934.612284953706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45934.612284953706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45934.612284953706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45934.612284953706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45934.612284953706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45934.612284953706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45934.612284953706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45934.612284953706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45934.612284953706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45934.612284953706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45934.612284953706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45934.612284953706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45934.612284953706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45934.612284953706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45934.612284953706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45934.612284953706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45934.612284953706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45934.612284953706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45934.612284953706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45934.612284953706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45934.612284953706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45934.612284953706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45934.612284953706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45934.612284953706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45934.612284953706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45934.612284953706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45934.612284953706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45934.612284953706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45934.612284953706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45934.612284953706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45934.612284953706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45934.612284953706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45934.612284953706</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45934.612284953706</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4" ht="15"/>
    <row r="1386"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0.7313127314846497</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7.8394377314834855</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1.7936391203693347</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0.90696087963442551</v>
      </c>
      <c r="H5" s="140">
        <v>45933.228229166663</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1</v>
      </c>
      <c r="D6" s="137" t="s">
        <v>34597</v>
      </c>
      <c r="E6" s="137" t="s">
        <v>38964</v>
      </c>
      <c r="F6" s="140">
        <v>45934.555856481478</v>
      </c>
      <c r="G6" s="139">
        <f ca="1">IFERROR(NOW()-F6,"-")</f>
        <v>5.6428472227707971E-2</v>
      </c>
      <c r="H6" s="140">
        <v>45934.572453703702</v>
      </c>
      <c r="I6" s="137" t="str">
        <f>IFERROR(VLOOKUP(D6,DB!A:F,6,0),"")</f>
        <v>Generator-SG</v>
      </c>
      <c r="J6" s="137" t="str">
        <f>IFERROR(VLOOKUP(D6,DB!A:G,7,0),"")</f>
        <v>Vandalized</v>
      </c>
      <c r="K6" s="137" t="s">
        <v>39078</v>
      </c>
      <c r="L6" s="137" t="str">
        <f>IFERROR(VLOOKUP(D6,DB!A:I,9,0),"")</f>
        <v>Latis</v>
      </c>
      <c r="M6" s="137"/>
    </row>
    <row r="7" spans="1:16383" ht="31.5" customHeight="1">
      <c r="A7" s="121"/>
      <c r="B7" s="137" t="str">
        <f>IFERROR(VLOOKUP(D7,DB!A:K,11,0),"")</f>
        <v/>
      </c>
      <c r="C7" s="137"/>
      <c r="D7" s="137"/>
      <c r="E7" s="137"/>
      <c r="F7" s="137"/>
      <c r="G7" s="139">
        <f ca="1">IFERROR(NOW()-F7,"-")</f>
        <v>45934.612284953706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45934.612284953706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45934.612284953706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45934.612284953706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45934.612284953706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45934.612284953706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45934.612284953706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45934.612284953706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45934.612284953706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45934.612284953706</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45934.612284953706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45934.612284953706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45934.612284953706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45934.612284953706</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45934.612284953706</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45934.612284953706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45934.612284953706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45934.612284953706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45934.612284953706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45934.612284953706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45934.612284953706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45934.612284953706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45934.612284953706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45934.612284953706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45934.612284953706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45934.612284953706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45934.612284953706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45934.612284953706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45934.612284953706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45934.612284953706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45934.612284953706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45934.612284953706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45934.612284953706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45934.612284953706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45934.612284953706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45934.612284953706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45934.612284953706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45934.612284953706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45934.612284953706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45934.612284953706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45934.612284953706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45934.612284953706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45934.612284953706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45934.612284953706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45934.612284953706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45934.612284953706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45934.612284953706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45934.612284953706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45934.612284953706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45934.612284953706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45934.612284953706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45934.612284953706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45934.612284953706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45934.612284953706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45934.612284953706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45934.612284953706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45934.612284953706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45934.612284953706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45934.612284953706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45934.612284953706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45934.612284953706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45934.612284953706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45934.612284953706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45934.612284953706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45934.612284953706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45934.612284953706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45934.612284953706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45934.612284953706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45934.612284953706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45934.612284953706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45934.612284953706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45934.612284953706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45934.612284953706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45934.612284953706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45934.612284953706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45934.612284953706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45934.612284953706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45934.612284953706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45934.612284953706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45934.612284953706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45934.612284953706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45934.612284953706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45934.612284953706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45934.612284953706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45934.612284953706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45934.612284953706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45934.612284953706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45934.612284953706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45934.612284953706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45934.612284953706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45934.612284953706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45934.612284953706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45934.612284953706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45934.612284953706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45934.612284953706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45934.612284953706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45934.612284953706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45934.612284953706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45934.612284953706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45934.612284953706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45934.612284953706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45934.612284953706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45934.612284953706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45934.612284953706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45934.612284953706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45934.612284953706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45934.612284953706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45934.612284953706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45934.612284953706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45934.612284953706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45934.612284953706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45934.612284953706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45934.612284953706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45934.612284953706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45934.612284953706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45934.612284953706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45934.612284953706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45934.612284953706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45934.612284953706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45934.612284953706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45934.612284953706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45934.612284953706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45934.612284953706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45934.612284953706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45934.612284953706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45934.612284953706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45934.612284953706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45934.612284953706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45934.612284953706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45934.612284953706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45934.612284953706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45934.612284953706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45934.612284953706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45934.612284953706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45934.612284953706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45934.612284953706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45934.612284953706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45934.612284953706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45934.612284953706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45934.612284953706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45934.612284953706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45934.612284953706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45934.612284953706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45934.612284953706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45934.612284953706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45934.612284953706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45934.612284953706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45934.612284953706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45934.612284953706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45934.612284953706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45934.612284953706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45934.612284953706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45934.612284953706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45934.612284953706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45934.612284953706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45934.612284953706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45934.612284953706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45934.612284953706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45934.612284953706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45934.612284953706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45934.612284953706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45934.612284953706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45934.612284953706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45934.612284953706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45934.612284953706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45934.612284953706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45934.612284953706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45934.612284953706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45934.612284953706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45934.612284953706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45934.612284953706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45934.612284953706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45934.612284953706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45934.612284953706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45934.612284953706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45934.612284953706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45934.612284953706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45934.612284953706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45934.612284953706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45934.612284953706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45934.612284953706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45934.612284953706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45934.612284953706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45934.612284953706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45934.612284953706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45934.612284953706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45934.612284953706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45934.612284953706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45934.612284953706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45934.612284953706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45934.612284953706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45934.612284953706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45934.612284953706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45934.612284953706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45934.612284953706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45934.612284953706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45934.612284953706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45934.612284953706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45934.612284953706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45934.612284953706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45934.612284953706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45934.612284953706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45934.612284953706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45934.612284953706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45934.612284953706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45934.612284953706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45934.612284953706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45934.612284953706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45934.612284953706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45934.612284953706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45934.612284953706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45934.612284953706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45934.612284953706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45934.612284953706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45934.612284953706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45934.612284953706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45934.612284953706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45934.612284953706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45934.612284953706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45934.612284953706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45934.612284953706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45934.612284953706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45934.612284953706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45934.612284953706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45934.612284953706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45934.612284953706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45934.612284953706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45934.612284953706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45934.612284953706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45934.612284953706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45934.612284953706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45934.612284953706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45934.612284953706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45934.612284953706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45934.612284953706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45934.612284953706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45934.612284953706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45934.612284953706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45934.612284953706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45934.612284953706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45934.612284953706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45934.612284953706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45934.612284953706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45934.612284953706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45934.612284953706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45934.612284953706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45934.612284953706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45934.612284953706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45934.612284953706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45934.612284953706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45934.612284953706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45934.612284953706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45934.612284953706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45934.612284953706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45934.612284953706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45934.612284953706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45934.612284953706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45934.612284953706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45934.612284953706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45934.612284953706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45934.612284953706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45934.612284953706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45934.612284953706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45934.612284953706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45934.612284953706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45934.612284953706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45934.612284953706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45934.612284953706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45934.612284953706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45934.612284953706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45934.612284953706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45934.612284953706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45934.612284953706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45934.612284953706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45934.612284953706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45934.612284953706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45934.612284953706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45934.612284953706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45934.612284953706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45934.612284953706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45934.612284953706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45934.612284953706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45934.612284953706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45934.612284953706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45934.612284953706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45934.612284953706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45934.612284953706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45934.612284953706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45934.612284953706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45934.612284953706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45934.612284953706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45934.612284953706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45934.612284953706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45934.612284953706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45934.612284953706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45934.612284953706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45934.612284953706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45934.612284953706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45934.612284953706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45934.612284953706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45934.612284953706</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