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50" documentId="13_ncr:1_{F6CB121F-512D-4AA6-A0C1-0FB36C537598}" xr6:coauthVersionLast="47" xr6:coauthVersionMax="47" xr10:uidLastSave="{0473CDC9-F4F1-4B23-A8B8-540861F838BD}"/>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6" l="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3" i="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193" i="6"/>
  <c r="I193" i="6"/>
  <c r="J193" i="6"/>
  <c r="L193" i="6"/>
  <c r="B194" i="6"/>
  <c r="I194" i="6"/>
  <c r="J194" i="6"/>
  <c r="L194" i="6"/>
  <c r="B195" i="6"/>
  <c r="I195" i="6"/>
  <c r="J195" i="6"/>
  <c r="L1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<sst xmlns="http://schemas.openxmlformats.org/spreadsheetml/2006/main" count="178592" uniqueCount="39080">
  <si>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</si>
  <si>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</si>
  <si>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</si>
  <si>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</si>
  <si>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</si>
  <si>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</si>
  <si>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</si>
  <si>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</si>
  <si>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</si>
  <si>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</si>
  <si>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</si>
  <si>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</si>
  <si>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</si>
  <si>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</si>
  <si>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</si>
  <si>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</si>
  <si>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</si>
  <si>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</si>
  <si>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</si>
  <si>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</si>
  <si>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</si>
  <si>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</si>
  <si>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</si>
  <si>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</si>
  <si>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</si>
  <si>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</si>
  <si>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</si>
  <si>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</si>
  <si>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</si>
  <si>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</si>
  <si>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</si>
  <si>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</si>
  <si>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</si>
  <si>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</si>
  <si>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</si>
  <si>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</si>
  <si>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</si>
  <si>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</si>
  <si>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</si>
  <si>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</si>
  <si>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</si>
  <si>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</si>
  <si>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</si>
  <si>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</si>
  <si>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</si>
  <si>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</si>
  <si>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</si>
  <si>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</si>
  <si>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</si>
  <si>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</si>
  <si>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</si>
  <si>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</si>
  <si>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</si>
  <si>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</si>
  <si>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</si>
  <si>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</si>
  <si>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</si>
  <si>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</si>
  <si>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</si>
  <si>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</si>
  <si>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</si>
  <si>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</si>
  <si>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</si>
  <si>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</si>
  <si>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</si>
  <si>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</si>
  <si>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</si>
  <si>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</si>
  <si>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</si>
  <si>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</si>
  <si>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</si>
  <si>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</si>
  <si>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</si>
  <si>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</si>
  <si>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</si>
  <si>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</si>
  <si>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</si>
  <si>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</si>
  <si>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</si>
  <si>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</si>
  <si>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</si>
  <si>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</si>
  <si>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</si>
  <si>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</si>
  <si>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</si>
  <si>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</si>
  <si>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</si>
  <si>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</si>
  <si>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</si>
  <si>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</si>
  <si>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</si>
  <si>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</si>
  <si>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</si>
  <si>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</si>
  <si>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</si>
  <si>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</si>
  <si>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</si>
  <si>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</si>
  <si>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</si>
  <si>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</si>
  <si>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</si>
  <si>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</si>
  <si>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</si>
  <si>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</si>
  <si>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</si>
  <si>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</si>
  <si>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</si>
  <si>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</si>
  <si>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</si>
  <si>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</si>
  <si>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</si>
  <si>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</si>
  <si>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</si>
  <si>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</si>
  <si>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</si>
  <si>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</si>
  <si>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</si>
  <si>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</si>
  <si>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</si>
  <si>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</si>
  <si>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</si>
  <si>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</si>
  <si>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</si>
  <si>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</si>
  <si>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</si>
  <si>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</si>
  <si>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</si>
  <si>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</si>
  <si>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</si>
  <si>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</si>
  <si>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</si>
  <si>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</si>
  <si>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</si>
  <si>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</si>
  <si>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</si>
  <si>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</si>
  <si>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</si>
  <si>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</si>
  <si>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</si>
  <si>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</si>
  <si>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</si>
  <si>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</si>
  <si>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</si>
  <si>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</si>
  <si>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</si>
  <si>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</si>
  <si>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</si>
  <si>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</si>
  <si>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</si>
  <si>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</si>
  <si>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</si>
  <si>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</si>
  <si>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</si>
  <si>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</si>
  <si>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</si>
  <si>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</si>
  <si>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</si>
  <si>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</si>
  <si>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</si>
  <si>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</si>
  <si>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</si>
  <si>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</si>
  <si>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</si>
  <si>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</si>
  <si>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</si>
  <si>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</si>
  <si>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</si>
  <si>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</si>
  <si>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</si>
  <si>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</si>
  <si>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</si>
  <si>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</si>
  <si>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</si>
  <si>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</si>
  <si>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</si>
  <si>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</si>
  <si>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</si>
  <si>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</si>
  <si>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</si>
  <si>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</si>
  <si>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</si>
  <si>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</si>
  <si>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</si>
  <si>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</si>
  <si>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</si>
  <si>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</si>
  <si>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</si>
  <si>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</si>
  <si>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</si>
  <si>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</si>
  <si>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</si>
  <si>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</si>
  <si>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</si>
  <si>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</si>
  <si>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</si>
  <si>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</si>
  <si>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</si>
  <si>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</si>
  <si>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</si>
  <si>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</si>
  <si>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</si>
  <si>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</si>
  <si>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</si>
  <si>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</si>
  <si>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</si>
  <si>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</si>
  <si>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</si>
  <si>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</si>
  <si>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</si>
  <si>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</si>
  <si>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</si>
  <si>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</si>
  <si>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</si>
  <si>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</si>
  <si>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</si>
  <si>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</si>
  <si>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</si>
  <si>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</si>
  <si>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</si>
  <si>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</si>
  <si>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</si>
  <si>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</si>
  <si>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</si>
  <si>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</si>
  <si>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</si>
  <si>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</si>
  <si>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</si>
  <si>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</si>
  <si>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</si>
  <si>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</si>
  <si>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</si>
  <si>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</si>
  <si>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</si>
  <si>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</si>
  <si>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</si>
  <si>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</si>
  <si>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</si>
  <si>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</si>
  <si>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</si>
  <si>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</si>
  <si>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</si>
  <si>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</si>
  <si>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</si>
  <si>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</si>
  <si>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</si>
  <si>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</si>
  <si>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</si>
  <si>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</si>
  <si>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</si>
  <si>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</si>
  <si>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</si>
  <si>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</si>
  <si>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</si>
  <si>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</si>
  <si>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</si>
  <si>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</si>
  <si>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</si>
  <si>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</si>
  <si>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</si>
  <si>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</si>
  <si>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</si>
  <si>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</si>
  <si>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</si>
  <si>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</si>
  <si>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</si>
  <si>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</si>
  <si>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</si>
  <si>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</si>
  <si>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</si>
  <si>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</si>
  <si>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</si>
  <si>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</si>
  <si>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</si>
  <si>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</si>
  <si>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</si>
  <si>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</si>
  <si>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</si>
  <si>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</si>
  <si>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</si>
  <si>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</si>
  <si>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</si>
  <si>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</si>
  <si>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</si>
  <si>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</si>
  <si>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</si>
  <si>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</si>
  <si>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</si>
  <si>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</si>
  <si>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</si>
  <si>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</si>
  <si>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</si>
  <si>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</si>
  <si>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</si>
  <si>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</si>
  <si>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</si>
  <si>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</si>
  <si>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</si>
  <si>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</si>
  <si>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</si>
  <si>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</si>
  <si>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</si>
  <si>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</si>
  <si>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</si>
  <si>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</si>
  <si>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</si>
  <si>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</si>
  <si>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</si>
  <si>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</si>
  <si>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</si>
  <si>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</si>
  <si>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</si>
  <si>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</si>
  <si>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</si>
  <si>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</si>
  <si>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</si>
  <si>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</si>
  <si>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</si>
  <si>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</si>
  <si>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</si>
  <si>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</si>
  <si>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</si>
  <si>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</si>
  <si>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</si>
  <si>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</si>
  <si>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</si>
  <si>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</si>
  <si>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</si>
  <si>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</si>
  <si>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</si>
  <si>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</si>
  <si>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</si>
  <si>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</si>
  <si>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</si>
  <si>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</si>
  <si>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</si>
  <si>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</si>
  <si>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</si>
  <si>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</si>
  <si>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</si>
  <si>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</si>
  <si>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</si>
  <si>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</si>
  <si>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</si>
  <si>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</si>
  <si>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</si>
  <si>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</si>
  <si>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</si>
  <si>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</si>
  <si>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</si>
  <si>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</si>
  <si>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</si>
  <si>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</si>
  <si>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</si>
  <si>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</si>
  <si>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</si>
  <si>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</si>
  <si>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</si>
  <si>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</si>
  <si>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</si>
  <si>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</si>
  <si>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</si>
  <si>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</si>
  <si>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</si>
  <si>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</si>
  <si>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</si>
  <si>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</si>
  <si>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</si>
  <si>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</si>
  <si>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</si>
  <si>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</si>
  <si>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</si>
  <si>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</si>
  <si>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</si>
  <si>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</si>
  <si>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</si>
  <si>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</si>
  <si>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</si>
  <si>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</si>
  <si>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</si>
  <si>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</si>
  <si>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</si>
  <si>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</si>
  <si>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</si>
  <si>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</si>
  <si>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</si>
  <si>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</si>
  <si>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</si>
  <si>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</si>
  <si>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</si>
  <si>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</si>
  <si>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</si>
  <si>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</si>
  <si>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</si>
  <si>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</si>
  <si>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</si>
  <si>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</si>
  <si>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</si>
  <si>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</si>
  <si>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</si>
  <si>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</si>
  <si>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</si>
  <si>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</si>
  <si>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</si>
  <si>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</si>
  <si>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</si>
  <si>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</si>
  <si>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</si>
  <si>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</si>
  <si>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</si>
  <si>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</si>
  <si>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</si>
  <si>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</si>
  <si>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</si>
  <si>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</si>
  <si>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</si>
  <si>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</si>
  <si>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</si>
  <si>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</si>
  <si>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</si>
  <si>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</si>
  <si>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</si>
  <si>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</si>
  <si>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</si>
  <si>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</si>
  <si>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</si>
  <si>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</si>
  <si>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</si>
  <si>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</si>
  <si>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</si>
  <si>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</si>
  <si>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</si>
  <si>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</si>
  <si>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</si>
  <si>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</si>
  <si>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</si>
  <si>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</si>
  <si>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</si>
  <si>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</si>
  <si>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</si>
  <si>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</si>
  <si>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</si>
  <si>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</si>
  <si>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</si>
  <si>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</si>
  <si>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</si>
  <si>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</si>
  <si>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</si>
  <si>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</si>
  <si>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</si>
  <si>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</si>
  <si>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</si>
  <si>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</si>
  <si>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</si>
  <si>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</si>
  <si>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</si>
  <si>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</si>
  <si>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</si>
  <si>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</si>
  <si>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</si>
  <si>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</si>
  <si>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</si>
  <si>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</si>
  <si>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</si>
  <si>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</si>
  <si>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</si>
  <si>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</si>
  <si>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</si>
  <si>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</si>
  <si>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</si>
  <si>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</si>
  <si>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</si>
  <si>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</si>
  <si>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</si>
  <si>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</si>
  <si>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</si>
  <si>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</si>
  <si>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</si>
  <si>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</si>
  <si>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</si>
  <si>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</si>
  <si>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</si>
  <si>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</si>
  <si>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</si>
  <si>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</si>
  <si>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</si>
  <si>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</si>
  <si>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</si>
  <si>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</si>
  <si>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</si>
  <si>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</si>
  <si>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</si>
  <si>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</si>
  <si>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</si>
  <si>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</si>
  <si>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</si>
  <si>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</si>
  <si>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</si>
  <si>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</si>
  <si>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</si>
  <si>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</si>
  <si>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</si>
  <si>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</si>
  <si>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</si>
  <si>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</si>
  <si>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</si>
  <si>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</si>
  <si>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</si>
  <si>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</si>
  <si>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</si>
  <si>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</si>
  <si>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</si>
  <si>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</si>
  <si>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</si>
  <si>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</si>
  <si>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</si>
  <si>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</si>
  <si>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</si>
  <si>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</si>
  <si>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</si>
  <si>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</si>
  <si>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</si>
  <si>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</si>
  <si>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</si>
  <si>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</si>
  <si>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</si>
  <si>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</si>
  <si>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</si>
  <si>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</si>
  <si>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</si>
  <si>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</si>
  <si>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</si>
  <si>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</si>
  <si>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</si>
  <si>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</si>
  <si>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</si>
  <si>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</si>
  <si>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</si>
  <si>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</si>
  <si>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</si>
  <si>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</si>
  <si>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</si>
  <si>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</si>
  <si>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</si>
  <si>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</si>
  <si>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</si>
  <si>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</si>
  <si>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</si>
  <si>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</si>
  <si>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</si>
  <si>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</si>
  <si>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</si>
  <si>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</si>
  <si>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</si>
  <si>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</si>
  <si>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</si>
  <si>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</si>
  <si>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</si>
  <si>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</si>
  <si>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</si>
  <si>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</si>
  <si>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</si>
  <si>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</si>
  <si>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</si>
  <si>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</si>
  <si>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</si>
  <si>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</si>
  <si>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</si>
  <si>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</si>
  <si>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</si>
  <si>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</si>
  <si>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</si>
  <si>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</si>
  <si>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</si>
  <si>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</si>
  <si>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</si>
  <si>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</si>
  <si>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</si>
  <si>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</si>
  <si>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</si>
  <si>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</si>
  <si>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</si>
  <si>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</si>
  <si>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</si>
  <si>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</si>
  <si>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</si>
  <si>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</si>
  <si>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</si>
  <si>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</si>
  <si>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</si>
  <si>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</si>
  <si>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</si>
  <si>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</si>
  <si>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</si>
  <si>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</si>
  <si>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</si>
  <si>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</si>
  <si>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</si>
  <si>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</si>
  <si>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</si>
  <si>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</si>
  <si>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</si>
  <si>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</si>
  <si>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</si>
  <si>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</si>
  <si>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</si>
  <si>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</si>
  <si>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</si>
  <si>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</si>
  <si>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</si>
  <si>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</si>
  <si>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</si>
  <si>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</si>
  <si>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</si>
  <si>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</si>
  <si>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</si>
  <si>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</si>
  <si>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</si>
  <si>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</si>
  <si>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</si>
  <si>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</si>
  <si>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</si>
  <si>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</si>
  <si>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</si>
  <si>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</si>
  <si>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</si>
  <si>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</si>
  <si>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</si>
  <si>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</si>
  <si>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</si>
  <si>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</si>
  <si>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</si>
  <si>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</si>
  <si>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</si>
  <si>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</si>
  <si>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</si>
  <si>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</si>
  <si>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</si>
  <si>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</si>
  <si>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</si>
  <si>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</si>
  <si>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</si>
  <si>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</si>
  <si>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</si>
  <si>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</si>
  <si>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</si>
  <si>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</si>
  <si>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</si>
  <si>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</si>
  <si>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</si>
  <si>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</si>
  <si>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</si>
  <si>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</si>
  <si>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</si>
  <si>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</si>
  <si>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</si>
  <si>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</si>
  <si>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</si>
  <si>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</si>
  <si>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</si>
  <si>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</si>
  <si>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</si>
  <si>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</si>
  <si>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</si>
  <si>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</si>
  <si>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</si>
  <si>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</si>
  <si>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</si>
  <si>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</si>
  <si>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</si>
  <si>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</si>
  <si>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</si>
  <si>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</si>
  <si>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</si>
  <si>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</si>
  <si>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</si>
  <si>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</si>
  <si>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</si>
  <si>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</si>
  <si>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</si>
  <si>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</si>
  <si>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</si>
  <si>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</si>
  <si>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</si>
  <si>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</si>
  <si>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</si>
  <si>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</si>
  <si>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</si>
  <si>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</si>
  <si>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</si>
  <si>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</si>
  <si>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</si>
  <si>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</si>
  <si>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</si>
  <si>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</si>
  <si>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</si>
  <si>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</si>
  <si>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</si>
  <si>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</si>
  <si>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</si>
  <si>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</si>
  <si>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</si>
  <si>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</si>
  <si>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</si>
  <si>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</si>
  <si>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</si>
  <si>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</si>
  <si>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</si>
  <si>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</si>
  <si>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</si>
  <si>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</si>
  <si>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</si>
  <si>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</si>
  <si>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</si>
  <si>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</si>
  <si>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</si>
  <si>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</si>
  <si>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</si>
  <si>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</si>
  <si>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</si>
  <si>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</si>
  <si>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</si>
  <si>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</si>
  <si>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</si>
  <si>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</si>
  <si>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</si>
  <si>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</si>
  <si>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</si>
  <si>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</si>
  <si>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</si>
  <si>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</si>
  <si>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</si>
  <si>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</si>
  <si>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</si>
  <si>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</si>
  <si>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</si>
  <si>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</si>
  <si>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</si>
  <si>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</si>
  <si>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</si>
  <si>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</si>
  <si>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</si>
  <si>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</si>
  <si>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</si>
  <si>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</si>
  <si>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</si>
  <si>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</si>
  <si>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</si>
  <si>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</si>
  <si>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</si>
  <si>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</si>
  <si>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</si>
  <si>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</si>
  <si>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</si>
  <si>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</si>
  <si>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</si>
  <si>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</si>
  <si>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</si>
  <si>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</si>
  <si>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</si>
  <si>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</si>
  <si>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</si>
  <si>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</si>
  <si>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</si>
  <si>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</si>
  <si>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</si>
  <si>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</si>
  <si>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</si>
  <si>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</si>
  <si>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</si>
  <si>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</si>
  <si>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</si>
  <si>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</si>
  <si>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</si>
  <si>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</si>
  <si>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</si>
  <si>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</si>
  <si>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</si>
  <si>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</si>
  <si>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</si>
  <si>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</si>
  <si>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</si>
  <si>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</si>
  <si>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</si>
  <si>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</si>
  <si>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</si>
  <si>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</si>
  <si>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</si>
  <si>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</si>
  <si>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</si>
  <si>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</si>
  <si>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</si>
  <si>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</si>
  <si>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</si>
  <si>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</si>
  <si>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</si>
  <si>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</si>
  <si>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</si>
  <si>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</si>
  <si>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</si>
  <si>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</si>
  <si>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</si>
  <si>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</si>
  <si>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</si>
  <si>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</si>
  <si>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</si>
  <si>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</si>
  <si>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</si>
  <si>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</si>
  <si>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</si>
  <si>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</si>
  <si>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</si>
  <si>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</si>
  <si>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</si>
  <si>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</si>
  <si>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</si>
  <si>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</si>
  <si>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</si>
  <si>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</si>
  <si>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</si>
  <si>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</si>
  <si>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</si>
  <si>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</si>
  <si>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</si>
  <si>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</si>
  <si>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</si>
  <si>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</si>
  <si>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</si>
  <si>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</si>
  <si>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</si>
  <si>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</si>
  <si>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</si>
  <si>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</si>
  <si>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</si>
  <si>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</si>
  <si>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</si>
  <si>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</si>
  <si>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</si>
  <si>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</si>
  <si>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</si>
  <si>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</si>
  <si>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</si>
  <si>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</si>
  <si>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</si>
  <si>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</si>
  <si>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</si>
  <si>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</si>
  <si>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</si>
  <si>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</si>
  <si>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</si>
  <si>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</si>
  <si>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</si>
  <si>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</si>
  <si>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</si>
  <si>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</si>
  <si>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</si>
  <si>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</si>
  <si>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</si>
  <si>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</si>
  <si>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</si>
  <si>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</si>
  <si>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</si>
  <si>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</si>
  <si>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</si>
  <si>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</si>
  <si>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</si>
  <si>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</si>
  <si>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</si>
  <si>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</si>
  <si>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</si>
  <si>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</si>
  <si>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</si>
  <si>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</si>
  <si>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</si>
  <si>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</si>
  <si>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</si>
  <si>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</si>
  <si>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</si>
  <si>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</si>
  <si>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</si>
  <si>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</si>
  <si>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</si>
  <si>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</si>
  <si>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</si>
  <si>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</si>
  <si>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</si>
  <si>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</si>
  <si>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</si>
  <si>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</si>
  <si>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</si>
  <si>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</si>
  <si>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</si>
  <si>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</si>
  <si>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</si>
  <si>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</si>
  <si>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</si>
  <si>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</si>
  <si>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</si>
  <si>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</si>
  <si>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</si>
  <si>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</si>
  <si>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</si>
  <si>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</si>
  <si>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</si>
  <si>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</si>
  <si>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</si>
  <si>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</si>
  <si>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</si>
  <si>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</si>
  <si>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</si>
  <si>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</si>
  <si>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</si>
  <si>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</si>
  <si>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</si>
  <si>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</si>
  <si>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</si>
  <si>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</si>
  <si>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</si>
  <si>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</si>
  <si>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</si>
  <si>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</si>
  <si>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</si>
  <si>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</si>
  <si>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</si>
  <si>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</si>
  <si>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</si>
  <si>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</si>
  <si>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</si>
  <si>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</si>
  <si>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</si>
  <si>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</si>
  <si>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</si>
  <si>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</si>
  <si>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</si>
  <si>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</si>
  <si>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</si>
  <si>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</si>
  <si>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</si>
  <si>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</si>
  <si>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</si>
  <si>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</si>
  <si>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</si>
  <si>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</si>
  <si>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</si>
  <si>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</si>
  <si>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</si>
  <si>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</si>
  <si>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</si>
  <si>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</si>
  <si>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</si>
  <si>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</si>
  <si>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</si>
  <si>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</si>
  <si>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</si>
  <si>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</si>
  <si>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</si>
  <si>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</si>
  <si>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</si>
  <si>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</si>
  <si>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</si>
  <si>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</si>
  <si>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</si>
  <si>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</si>
  <si>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</si>
  <si>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</si>
  <si>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</si>
  <si>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</si>
  <si>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</si>
  <si>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</si>
  <si>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</si>
  <si>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</si>
  <si>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</si>
  <si>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</si>
  <si>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</si>
  <si>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</si>
  <si>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</si>
  <si>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</si>
  <si>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</si>
  <si>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</si>
  <si>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</si>
  <si>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</si>
  <si>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</si>
  <si>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</si>
  <si>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</si>
  <si>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</si>
  <si>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</si>
  <si>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</si>
  <si>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</si>
  <si>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</si>
  <si>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</si>
  <si>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</si>
  <si>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</si>
  <si>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</si>
  <si>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</si>
  <si>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</si>
  <si>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</si>
  <si>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</si>
  <si>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</si>
  <si>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</si>
  <si>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</si>
  <si>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</si>
  <si>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</si>
  <si>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</si>
  <si>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</si>
  <si>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</si>
  <si>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</si>
  <si>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</si>
  <si>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</si>
  <si>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</si>
  <si>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</si>
  <si>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</si>
  <si>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</si>
  <si>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</si>
  <si>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</si>
  <si>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</si>
  <si>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</si>
  <si>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</si>
  <si>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</si>
  <si>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</si>
  <si>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</si>
  <si>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</si>
  <si>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</si>
  <si>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</si>
  <si>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</si>
  <si>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</si>
  <si>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</si>
  <si>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</si>
  <si>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</si>
  <si>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</si>
  <si>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</si>
  <si>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</si>
  <si>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</si>
  <si>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</si>
  <si>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</si>
  <si>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</si>
  <si>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</si>
  <si>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</si>
  <si>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</si>
  <si>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</si>
  <si>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</si>
  <si>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</si>
  <si>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</si>
  <si>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</si>
  <si>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</si>
  <si>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</si>
  <si>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</si>
  <si>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</si>
  <si>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</si>
  <si>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</si>
  <si>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</si>
  <si>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</si>
  <si>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</si>
  <si>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</si>
  <si>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</si>
  <si>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</si>
  <si>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</si>
  <si>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</si>
  <si>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</si>
  <si>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</si>
  <si>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</si>
  <si>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</si>
  <si>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</si>
  <si>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</si>
  <si>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</si>
  <si>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</si>
  <si>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</si>
  <si>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</si>
  <si>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</si>
  <si>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</si>
  <si>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</si>
  <si>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</si>
  <si>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</si>
  <si>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</si>
  <si>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</si>
  <si>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</si>
  <si>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</si>
  <si>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</si>
  <si>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</si>
  <si>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</si>
  <si>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</si>
  <si>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</si>
  <si>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</si>
  <si>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</si>
  <si>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</si>
  <si>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</si>
  <si>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</si>
  <si>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</si>
  <si>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</si>
  <si>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</si>
  <si>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</si>
  <si>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</si>
  <si>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</si>
  <si>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</si>
  <si>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</si>
  <si>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</si>
  <si>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</si>
  <si>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</si>
  <si>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</si>
  <si>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</si>
  <si>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</si>
  <si>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</si>
  <si>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</si>
  <si>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</si>
  <si>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</si>
  <si>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</si>
  <si>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</si>
  <si>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</si>
  <si>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</si>
  <si>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</si>
  <si>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</si>
  <si>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</si>
  <si>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</si>
  <si>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</si>
  <si>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</si>
  <si>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</si>
  <si>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</si>
  <si>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</si>
  <si>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</si>
  <si>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</si>
  <si>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</si>
  <si>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</si>
  <si>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</si>
  <si>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</si>
  <si>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</si>
  <si>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</si>
  <si>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</si>
  <si>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</si>
  <si>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</si>
  <si>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</si>
  <si>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</si>
  <si>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</si>
  <si>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</si>
  <si>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</si>
  <si>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</si>
  <si>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</si>
  <si>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</si>
  <si>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</si>
  <si>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</si>
  <si>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</si>
  <si>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</si>
  <si>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</si>
  <si>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</si>
  <si>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</si>
  <si>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</si>
  <si>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</si>
  <si>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</si>
  <si>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</si>
  <si>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</si>
  <si>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</si>
  <si>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</si>
  <si>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</si>
  <si>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</si>
  <si>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</si>
  <si>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</si>
  <si>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</si>
  <si>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</si>
  <si>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</si>
  <si>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</si>
  <si>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</si>
  <si>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</si>
  <si>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</si>
  <si>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</si>
  <si>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</si>
  <si>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</si>
  <si>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</si>
  <si>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</si>
  <si>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</si>
  <si>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</si>
  <si>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</si>
  <si>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</si>
  <si>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</si>
  <si>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</si>
  <si>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</si>
  <si>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</si>
  <si>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</si>
  <si>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</si>
  <si>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</si>
  <si>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</si>
  <si>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</si>
  <si>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</si>
  <si>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</si>
  <si>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</si>
  <si>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</si>
  <si>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</si>
  <si>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</si>
  <si>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</si>
  <si>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</si>
  <si>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</si>
  <si>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</si>
  <si>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</si>
  <si>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</si>
  <si>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</si>
  <si>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</si>
  <si>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</si>
  <si>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</si>
  <si>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</si>
  <si>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</si>
  <si>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</si>
  <si>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</si>
  <si>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</si>
  <si>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</si>
  <si>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</si>
  <si>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</si>
  <si>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</si>
  <si>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</si>
  <si>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</si>
  <si>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</si>
  <si>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</si>
  <si>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</si>
  <si>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</si>
  <si>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</si>
  <si>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</si>
  <si>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</si>
  <si>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</si>
  <si>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</si>
  <si>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</si>
  <si>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</si>
  <si>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</si>
  <si>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</si>
  <si>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</si>
  <si>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</si>
  <si>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</si>
  <si>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</si>
  <si>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</si>
  <si>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</si>
  <si>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</si>
  <si>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</si>
  <si>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</si>
  <si>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</si>
  <si>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</si>
  <si>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</si>
  <si>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</si>
  <si>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</si>
  <si>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</si>
  <si>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</si>
  <si>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</si>
  <si>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</si>
  <si>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</si>
  <si>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</si>
  <si>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</si>
  <si>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</si>
  <si>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</si>
  <si>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</si>
  <si>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</si>
  <si>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</si>
  <si>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</si>
  <si>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</si>
  <si>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</si>
  <si>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</si>
  <si>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</si>
  <si>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</si>
  <si>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</si>
  <si>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</si>
  <si>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</si>
  <si>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</si>
  <si>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</si>
  <si>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</si>
  <si>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</si>
  <si>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</si>
  <si>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</si>
  <si>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</si>
  <si>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</si>
  <si>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</si>
  <si>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</si>
  <si>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</si>
  <si>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</si>
  <si>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</si>
  <si>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</si>
  <si>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</si>
  <si>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</si>
  <si>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</si>
  <si>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</si>
  <si>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</si>
  <si>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</si>
  <si>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</si>
  <si>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</si>
  <si>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</si>
  <si>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</si>
  <si>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</si>
  <si>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</si>
  <si>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</si>
  <si>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</si>
  <si>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</si>
  <si>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</si>
  <si>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</si>
  <si>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</si>
  <si>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</si>
  <si>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</si>
  <si>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</si>
  <si>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</si>
  <si>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</si>
  <si>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</si>
  <si>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</si>
  <si>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</si>
  <si>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</si>
  <si>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</si>
  <si>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</si>
  <si>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</si>
  <si>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</si>
  <si>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</si>
  <si>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</si>
  <si>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</si>
  <si>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</si>
  <si>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</si>
  <si>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</si>
  <si>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</si>
  <si>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</si>
  <si>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</si>
  <si>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</si>
  <si>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</si>
  <si>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</si>
  <si>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</si>
  <si>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</si>
  <si>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</si>
  <si>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</si>
  <si>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</si>
  <si>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</si>
  <si>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</si>
  <si>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</si>
  <si>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</si>
  <si>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</si>
  <si>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</si>
  <si>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</si>
  <si>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</si>
  <si>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</si>
  <si>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</si>
  <si>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</si>
  <si>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</si>
  <si>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</si>
  <si>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</si>
  <si>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</si>
  <si>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</si>
  <si>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</si>
  <si>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</si>
  <si>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</si>
  <si>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</si>
  <si>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</si>
  <si>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</si>
  <si>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</si>
  <si>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</si>
  <si>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</si>
  <si>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</si>
  <si>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</si>
  <si>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</si>
  <si>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</si>
  <si>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</si>
  <si>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</si>
  <si>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</si>
  <si>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</si>
  <si>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</si>
  <si>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</si>
  <si>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</si>
  <si>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</si>
  <si>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</si>
  <si>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</si>
  <si>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</si>
  <si>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</si>
  <si>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</si>
  <si>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</si>
  <si>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</si>
  <si>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</si>
  <si>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</si>
  <si>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</si>
  <si>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</si>
  <si>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</si>
  <si>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</si>
  <si>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</si>
  <si>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</si>
  <si>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</si>
  <si>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</si>
  <si>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</si>
  <si>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</si>
  <si>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</si>
  <si>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</si>
  <si>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</si>
  <si>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</si>
  <si>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</si>
  <si>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</si>
  <si>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</si>
  <si>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</si>
  <si>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</si>
  <si>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</si>
  <si>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</si>
  <si>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</si>
  <si>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</si>
  <si>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</si>
  <si>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</si>
  <si>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</si>
  <si>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</si>
  <si>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</si>
  <si>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</si>
  <si>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</si>
  <si>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</si>
  <si>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</si>
  <si>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</si>
  <si>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</si>
  <si>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</si>
  <si>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</si>
  <si>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</si>
  <si>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</si>
  <si>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</si>
  <si>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</si>
  <si>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</si>
  <si>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</si>
  <si>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</si>
  <si>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</si>
  <si>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</si>
  <si>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</si>
  <si>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</si>
  <si>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</si>
  <si>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</si>
  <si>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</si>
  <si>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</si>
  <si>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</si>
  <si>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</si>
  <si>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</si>
  <si>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</si>
  <si>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</si>
  <si>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</si>
  <si>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</si>
  <si>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</si>
  <si>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</si>
  <si>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</si>
  <si>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</si>
  <si>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</si>
  <si>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</si>
  <si>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</si>
  <si>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</si>
  <si>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</si>
  <si>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</si>
  <si>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</si>
  <si>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</si>
  <si>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</si>
  <si>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</si>
  <si>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</si>
  <si>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</si>
  <si>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</si>
  <si>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</si>
  <si>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</si>
  <si>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</si>
  <si>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</si>
  <si>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</si>
  <si>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</si>
  <si>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</si>
  <si>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</si>
  <si>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</si>
  <si>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</si>
  <si>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</si>
  <si>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</si>
  <si>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</si>
  <si>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</si>
  <si>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</si>
  <si>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</si>
  <si>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</si>
  <si>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</si>
  <si>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</si>
  <si>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</si>
  <si>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</si>
  <si>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</si>
  <si>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</si>
  <si>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</si>
  <si>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</si>
  <si>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</si>
  <si>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</si>
  <si>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</si>
  <si>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</si>
  <si>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</si>
  <si>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</si>
  <si>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</si>
  <si>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</si>
  <si>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</si>
  <si>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</si>
  <si>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</si>
  <si>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</si>
  <si>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</si>
  <si>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</si>
  <si>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</si>
  <si>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</si>
  <si>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</si>
  <si>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</si>
  <si>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</si>
  <si>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</si>
  <si>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</si>
  <si>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</si>
  <si>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</si>
  <si>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</si>
  <si>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</si>
  <si>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</si>
  <si>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</si>
  <si>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</si>
  <si>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</si>
  <si>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</si>
  <si>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</si>
  <si>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</si>
  <si>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</si>
  <si>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</si>
  <si>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</si>
  <si>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</si>
  <si>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</si>
  <si>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</si>
  <si>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</si>
  <si>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</si>
  <si>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</si>
  <si>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</si>
  <si>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</si>
  <si>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</si>
  <si>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</si>
  <si>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</si>
  <si>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</si>
  <si>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</si>
  <si>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</si>
  <si>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</si>
  <si>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</si>
  <si>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</si>
  <si>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</si>
  <si>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</si>
  <si>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</si>
  <si>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</si>
  <si>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</si>
  <si>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</si>
  <si>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</si>
  <si>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</si>
  <si>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</si>
  <si>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</si>
  <si>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</si>
  <si>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</si>
  <si>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</si>
  <si>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</si>
  <si>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</si>
  <si>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</si>
  <si>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</si>
  <si>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</si>
  <si>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</si>
  <si>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</si>
  <si>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</si>
  <si>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</si>
  <si>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</si>
  <si>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</si>
  <si>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</si>
  <si>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</si>
  <si>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</si>
  <si>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</si>
  <si>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</si>
  <si>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</si>
  <si>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</si>
  <si>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</si>
  <si>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</si>
  <si>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</si>
  <si>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</si>
  <si>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</si>
  <si>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</si>
  <si>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</si>
  <si>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</si>
  <si>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</si>
  <si>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</si>
  <si>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</si>
  <si>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</si>
  <si>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</si>
  <si>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</si>
  <si>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</si>
  <si>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</si>
  <si>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</si>
  <si>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</si>
  <si>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</si>
  <si>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</si>
  <si>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</si>
  <si>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</si>
  <si>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</si>
  <si>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</si>
  <si>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</si>
  <si>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</si>
  <si>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</si>
  <si>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</si>
  <si>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</si>
  <si>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</si>
  <si>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</si>
  <si>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</si>
  <si>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</si>
  <si>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</si>
  <si>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</si>
  <si>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</si>
  <si>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</si>
  <si>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</si>
  <si>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</si>
  <si>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</si>
  <si>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</si>
  <si>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</si>
  <si>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</si>
  <si>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</si>
  <si>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</si>
  <si>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</si>
  <si>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</si>
  <si>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</si>
  <si>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</si>
  <si>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</si>
  <si>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</si>
  <si>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</si>
  <si>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</si>
  <si>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</si>
  <si>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</si>
  <si>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</si>
  <si>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</si>
  <si>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</si>
  <si>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</si>
  <si>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</si>
  <si>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</si>
  <si>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</si>
  <si>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</si>
  <si>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</si>
  <si>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</si>
  <si>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</si>
  <si>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</si>
  <si>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</si>
  <si>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</si>
  <si>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</si>
  <si>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</si>
  <si>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</si>
  <si>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</si>
  <si>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</si>
  <si>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</si>
  <si>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</si>
  <si>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</si>
  <si>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</si>
  <si>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</si>
  <si>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</si>
  <si>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</si>
  <si>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</si>
  <si>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</si>
  <si>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</si>
  <si>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</si>
  <si>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</si>
  <si>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</si>
  <si>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</si>
  <si>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</si>
  <si>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</si>
  <si>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</si>
  <si>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</si>
  <si>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</si>
  <si>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</si>
  <si>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</si>
  <si>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</si>
  <si>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</si>
  <si>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</si>
  <si>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</si>
  <si>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</si>
  <si>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</si>
  <si>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</si>
  <si>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</si>
  <si>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</si>
  <si>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</si>
  <si>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</si>
  <si>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</si>
  <si>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</si>
  <si>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</si>
  <si>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</si>
  <si>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</si>
  <si>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</si>
  <si>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</si>
  <si>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</si>
  <si>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</si>
  <si>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</si>
  <si>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</si>
  <si>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</si>
  <si>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</si>
  <si>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</si>
  <si>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</si>
  <si>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</si>
  <si>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</si>
  <si>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</si>
  <si>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</si>
  <si>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</si>
  <si>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</si>
  <si>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</si>
  <si>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</si>
  <si>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</si>
  <si>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</si>
  <si>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</si>
  <si>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</si>
  <si>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</si>
  <si>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</si>
  <si>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</si>
  <si>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</si>
  <si>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</si>
  <si>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</si>
  <si>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</si>
  <si>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</si>
  <si>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</si>
  <si>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</si>
  <si>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</si>
  <si>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</si>
  <si>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</si>
  <si>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</si>
  <si>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</si>
  <si>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</si>
  <si>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</si>
  <si>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</si>
  <si>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</si>
  <si>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</si>
  <si>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</si>
  <si>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</si>
  <si>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</si>
  <si>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</si>
  <si>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</si>
  <si>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</si>
  <si>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</si>
  <si>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</si>
  <si>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</si>
  <si>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</si>
  <si>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</si>
  <si>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</si>
  <si>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</si>
  <si>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</si>
  <si>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</si>
  <si>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</si>
  <si>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</si>
  <si>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</si>
  <si>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</si>
  <si>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</si>
  <si>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</si>
  <si>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</si>
  <si>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</si>
  <si>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</si>
  <si>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</si>
  <si>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</si>
  <si>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</si>
  <si>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</si>
  <si>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</si>
  <si>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</si>
  <si>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</si>
  <si>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</si>
  <si>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</si>
  <si>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</si>
  <si>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</si>
  <si>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</si>
  <si>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</si>
  <si>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</si>
  <si>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</si>
  <si>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</si>
  <si>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</si>
  <si>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</si>
  <si>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</si>
  <si>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</si>
  <si>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</si>
  <si>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</si>
  <si>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</si>
  <si>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</si>
  <si>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</si>
  <si>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</si>
  <si>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</si>
  <si>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</si>
  <si>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</si>
  <si>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</si>
  <si>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</si>
  <si>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</si>
  <si>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</si>
  <si>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</si>
  <si>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</si>
  <si>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</si>
  <si>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</si>
  <si>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</si>
  <si>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</si>
  <si>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</si>
  <si>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</si>
  <si>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</si>
  <si>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</si>
  <si>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</si>
  <si>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</si>
  <si>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</si>
  <si>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</si>
  <si>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</si>
  <si>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</si>
  <si>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</si>
  <si>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</si>
  <si>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</si>
  <si>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</si>
  <si>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</si>
  <si>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</si>
  <si>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</si>
  <si>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</si>
  <si>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</si>
  <si>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</si>
  <si>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</si>
  <si>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</si>
  <si>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</si>
  <si>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</si>
  <si>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</si>
  <si>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</si>
  <si>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</si>
  <si>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</si>
  <si>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</si>
  <si>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</si>
  <si>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</si>
  <si>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</si>
  <si>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</si>
  <si>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</si>
  <si>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</si>
  <si>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</si>
  <si>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</si>
  <si>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</si>
  <si>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</si>
  <si>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</si>
  <si>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</si>
  <si>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</si>
  <si>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</si>
  <si>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</si>
  <si>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</si>
  <si>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</si>
  <si>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</si>
  <si>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</si>
  <si>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</si>
  <si>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</si>
  <si>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</si>
  <si>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</si>
  <si>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</si>
  <si>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</si>
  <si>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</si>
  <si>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</si>
  <si>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</si>
  <si>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</si>
  <si>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</si>
  <si>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</si>
  <si>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</si>
  <si>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</si>
  <si>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</si>
  <si>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</si>
  <si>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</si>
  <si>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</si>
  <si>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</si>
  <si>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</si>
  <si>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</si>
  <si>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</si>
  <si>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</si>
  <si>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</si>
  <si>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</si>
  <si>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</si>
  <si>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</si>
  <si>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</si>
  <si>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</si>
  <si>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</si>
  <si>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</si>
  <si>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</si>
  <si>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</si>
  <si>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</si>
  <si>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</si>
  <si>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</si>
  <si>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</si>
  <si>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</si>
  <si>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</si>
  <si>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</si>
  <si>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</si>
  <si>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</si>
  <si>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</si>
  <si>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</si>
  <si>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</si>
  <si>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</si>
  <si>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</si>
  <si>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</si>
  <si>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</si>
  <si>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</si>
  <si>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</si>
  <si>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</si>
  <si>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</si>
  <si>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</si>
  <si>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</si>
  <si>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</si>
  <si>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</si>
  <si>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</si>
  <si>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</si>
  <si>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</si>
  <si>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</si>
  <si>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</si>
  <si>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</si>
  <si>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</si>
  <si>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</si>
  <si>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</si>
  <si>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</si>
  <si>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</si>
  <si>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</si>
  <si>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</si>
  <si>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</si>
  <si>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</si>
  <si>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</si>
  <si>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</si>
  <si>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</si>
  <si>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</si>
  <si>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</si>
  <si>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</si>
  <si>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</si>
  <si>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</si>
  <si>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</si>
  <si>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</si>
  <si>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</si>
  <si>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</si>
  <si>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</si>
  <si>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</si>
  <si>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</si>
  <si>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</si>
  <si>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</si>
  <si>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</si>
  <si>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</si>
  <si>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</si>
  <si>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</si>
  <si>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</si>
  <si>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</si>
  <si>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</si>
  <si>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</si>
  <si>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</si>
  <si>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</si>
  <si>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</si>
  <si>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</si>
  <si>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</si>
  <si>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</si>
  <si>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</si>
  <si>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</si>
  <si>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</si>
  <si>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</si>
  <si>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</si>
  <si>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</si>
  <si>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</si>
  <si>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</si>
  <si>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</si>
  <si>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</si>
  <si>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</si>
  <si>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</si>
  <si>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</si>
  <si>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</si>
  <si>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</si>
  <si>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</si>
  <si>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</si>
  <si>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</si>
  <si>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</si>
  <si>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</si>
  <si>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</si>
  <si>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</si>
  <si>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</si>
  <si>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</si>
  <si>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</si>
  <si>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</si>
  <si>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</si>
  <si>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</si>
  <si>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</si>
  <si>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</si>
  <si>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</si>
  <si>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</si>
  <si>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</si>
  <si>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</si>
  <si>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</si>
  <si>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</si>
  <si>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</si>
  <si>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</si>
  <si>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</si>
  <si>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</si>
  <si>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</si>
  <si>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</si>
  <si>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</si>
  <si>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</si>
  <si>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</si>
  <si>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</si>
  <si>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</si>
  <si>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</si>
  <si>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</si>
  <si>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</si>
  <si>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</si>
  <si>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</si>
  <si>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</si>
  <si>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</si>
  <si>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</si>
  <si>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</si>
  <si>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</si>
  <si>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</si>
  <si>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</si>
  <si>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</si>
  <si>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</si>
  <si>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</si>
  <si>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</si>
  <si>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</si>
  <si>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</si>
  <si>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</si>
  <si>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</si>
  <si>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</si>
  <si>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</si>
  <si>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</si>
  <si>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</si>
  <si>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</si>
  <si>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</si>
  <si>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</si>
  <si>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</si>
  <si>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</si>
  <si>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</si>
  <si>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</si>
  <si>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</si>
  <si>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</si>
  <si>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</si>
  <si>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</si>
  <si>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</si>
  <si>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</si>
  <si>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</si>
  <si>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</si>
  <si>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</si>
  <si>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</si>
  <si>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</si>
  <si>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</si>
  <si>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</si>
  <si>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</si>
  <si>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</si>
  <si>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</si>
  <si>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</si>
  <si>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</si>
  <si>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</si>
  <si>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</si>
  <si>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</si>
  <si>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</si>
  <si>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</si>
  <si>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</si>
  <si>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</si>
  <si>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</si>
  <si>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</si>
  <si>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</si>
  <si>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</si>
  <si>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</si>
  <si>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</si>
  <si>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</si>
  <si>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</si>
  <si>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</si>
  <si>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</si>
  <si>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</si>
  <si>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</si>
  <si>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</si>
  <si>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</si>
  <si>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</si>
  <si>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</si>
  <si>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</si>
  <si>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</si>
  <si>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</si>
  <si>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</si>
  <si>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</si>
  <si>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</si>
  <si>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</si>
  <si>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</si>
  <si>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</si>
  <si>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</si>
  <si>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</si>
  <si>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</si>
  <si>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</si>
  <si>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</si>
  <si>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</si>
  <si>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</si>
  <si>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</si>
  <si>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</si>
  <si>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</si>
  <si>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</si>
  <si>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</si>
  <si>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</si>
  <si>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</si>
  <si>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</si>
  <si>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</si>
  <si>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</si>
  <si>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</si>
  <si>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</si>
  <si>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</si>
  <si>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</si>
  <si>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</si>
  <si>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</si>
  <si>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</si>
  <si>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</si>
  <si>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</si>
  <si>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</si>
  <si>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</si>
  <si>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</si>
  <si>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</si>
  <si>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</si>
  <si>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</si>
  <si>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</si>
  <si>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</si>
  <si>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</si>
  <si>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</si>
  <si>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</si>
  <si>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</si>
  <si>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</si>
  <si>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</si>
  <si>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</si>
  <si>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</si>
  <si>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</si>
  <si>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</si>
  <si>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</si>
  <si>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</si>
  <si>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</si>
  <si>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</si>
  <si>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</si>
  <si>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</si>
  <si>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</si>
  <si>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</si>
  <si>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</si>
  <si>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</si>
  <si>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</si>
  <si>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</si>
  <si>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</si>
  <si>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</si>
  <si>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</si>
  <si>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</si>
  <si>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</si>
  <si>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</si>
  <si>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</si>
  <si>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</si>
  <si>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</si>
  <si>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</si>
  <si>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</si>
  <si>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</si>
  <si>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</si>
  <si>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</si>
  <si>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</si>
  <si>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</si>
  <si>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</si>
  <si>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</si>
  <si>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</si>
  <si>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</si>
  <si>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</si>
  <si>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</si>
  <si>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</si>
  <si>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</si>
  <si>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</si>
  <si>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</si>
  <si>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</si>
  <si>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</si>
  <si>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</si>
  <si>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</si>
  <si>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</si>
  <si>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</si>
  <si>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</si>
  <si>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</si>
  <si>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</si>
  <si>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</si>
  <si>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</si>
  <si>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</si>
  <si>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</si>
  <si>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</si>
  <si>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</si>
  <si>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</si>
  <si>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</si>
  <si>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</si>
  <si>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</si>
  <si>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</si>
  <si>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</si>
  <si>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</si>
  <si>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</si>
  <si>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</si>
  <si>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</si>
  <si>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</si>
  <si>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</si>
  <si>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</si>
  <si>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</si>
  <si>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</si>
  <si>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</si>
  <si>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</si>
  <si>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</si>
  <si>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</si>
  <si>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</si>
  <si>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</si>
  <si>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</si>
  <si>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</si>
  <si>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</si>
  <si>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</si>
  <si>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</si>
  <si>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</si>
  <si>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</si>
  <si>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</si>
  <si>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</si>
  <si>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</si>
  <si>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</si>
  <si>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</si>
  <si>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</si>
  <si>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</si>
  <si>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</si>
  <si>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</si>
  <si>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</si>
  <si>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</si>
  <si>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</si>
  <si>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</si>
  <si>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</si>
  <si>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</si>
  <si>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</si>
  <si>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</si>
  <si>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</si>
  <si>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</si>
  <si>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</si>
  <si>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</si>
  <si>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</si>
  <si>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</si>
  <si>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</si>
  <si>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</si>
  <si>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</si>
  <si>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</si>
  <si>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</si>
  <si>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</si>
  <si>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</si>
  <si>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</si>
  <si>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</si>
  <si>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</si>
  <si>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</si>
  <si>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</si>
  <si>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</si>
  <si>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</si>
  <si>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</si>
  <si>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</si>
  <si>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</si>
  <si>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</si>
  <si>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</si>
  <si>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</si>
  <si>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</si>
  <si>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</si>
  <si>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</si>
  <si>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</si>
  <si>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</si>
  <si>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</si>
  <si>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</si>
  <si>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</si>
  <si>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</si>
  <si>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</si>
  <si>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</si>
  <si>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</si>
  <si>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</si>
  <si>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</si>
  <si>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</si>
  <si>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</si>
  <si>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</si>
  <si>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</si>
  <si>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</si>
  <si>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</si>
  <si>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</si>
  <si>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</si>
  <si>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</si>
  <si>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</si>
  <si>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</si>
  <si>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</si>
  <si>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</si>
  <si>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</si>
  <si>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</si>
  <si>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</si>
  <si>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</si>
  <si>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</si>
  <si>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</si>
  <si>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</si>
  <si>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</si>
  <si>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</si>
  <si>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</si>
  <si>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</si>
  <si>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</si>
  <si>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</si>
  <si>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</si>
  <si>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</si>
  <si>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</si>
  <si>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</si>
  <si>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</si>
  <si>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</si>
  <si>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</si>
  <si>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</si>
  <si>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</si>
  <si>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</si>
  <si>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</si>
  <si>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</si>
  <si>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</si>
  <si>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</si>
  <si>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</si>
  <si>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</si>
  <si>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</si>
  <si>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</si>
  <si>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</si>
  <si>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</si>
  <si>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</si>
  <si>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</si>
  <si>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</si>
  <si>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</si>
  <si>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</si>
  <si>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</si>
  <si>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</si>
  <si>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</si>
  <si>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</si>
  <si>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</si>
  <si>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</si>
  <si>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</si>
  <si>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</si>
  <si>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</si>
  <si>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</si>
  <si>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</si>
  <si>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</si>
  <si>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</si>
  <si>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</si>
  <si>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</si>
  <si>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</si>
  <si>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</si>
  <si>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</si>
  <si>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</si>
  <si>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</si>
  <si>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</si>
  <si>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</si>
  <si>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</si>
  <si>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</si>
  <si>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</si>
  <si>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</si>
  <si>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</si>
  <si>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</si>
  <si>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</si>
  <si>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</si>
  <si>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</si>
  <si>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</si>
  <si>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</si>
  <si>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</si>
  <si>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</si>
  <si>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</si>
  <si>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</si>
  <si>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</si>
  <si>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</si>
  <si>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</si>
  <si>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</si>
  <si>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</si>
  <si>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</si>
  <si>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</si>
  <si>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</si>
  <si>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</si>
  <si>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</si>
  <si>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</si>
  <si>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</si>
  <si>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</si>
  <si>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</si>
  <si>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</si>
  <si>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</si>
  <si>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</si>
  <si>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</si>
  <si>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</si>
  <si>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</si>
  <si>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</si>
  <si>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</si>
  <si>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</si>
  <si>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</si>
  <si>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</si>
  <si>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</si>
  <si>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</si>
  <si>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</si>
  <si>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</si>
  <si>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</si>
  <si>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</si>
  <si>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</si>
  <si>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</si>
  <si>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</si>
  <si>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</si>
  <si>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</si>
  <si>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</si>
  <si>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</si>
  <si>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</si>
  <si>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</si>
  <si>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</si>
  <si>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</si>
  <si>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</si>
  <si>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</si>
  <si>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</si>
  <si>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</si>
  <si>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</si>
  <si>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</si>
  <si>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</si>
  <si>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</si>
  <si>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</si>
  <si>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</si>
  <si>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</si>
  <si>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</si>
  <si>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</si>
  <si>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</si>
  <si>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</si>
  <si>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</si>
  <si>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</si>
  <si>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</si>
  <si>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</si>
  <si>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</si>
  <si>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</si>
  <si>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</si>
  <si>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</si>
  <si>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</si>
  <si>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</si>
  <si>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</si>
  <si>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</si>
  <si>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</si>
  <si>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</si>
  <si>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</si>
  <si>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</si>
  <si>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</si>
  <si>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</si>
  <si>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</si>
  <si>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</si>
  <si>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</si>
  <si>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</si>
  <si>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</si>
  <si>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</si>
  <si>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</si>
  <si>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</si>
  <si>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</si>
  <si>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</si>
  <si>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</si>
  <si>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</si>
  <si>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</si>
  <si>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</si>
  <si>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</si>
  <si>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</si>
  <si>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</si>
  <si>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</si>
  <si>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</si>
  <si>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</si>
  <si>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</si>
  <si>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</si>
  <si>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</si>
  <si>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</si>
  <si>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</si>
  <si>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</si>
  <si>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</si>
  <si>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</si>
  <si>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</si>
  <si>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</si>
  <si>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</si>
  <si>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</si>
  <si>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</si>
  <si>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</si>
  <si>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</si>
  <si>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</si>
  <si>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</si>
  <si>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</si>
  <si>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</si>
  <si>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</si>
  <si>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</si>
  <si>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</si>
  <si>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</si>
  <si>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</si>
  <si>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</si>
  <si>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</si>
  <si>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</si>
  <si>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</si>
  <si>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</si>
  <si>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</si>
  <si>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</si>
  <si>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</si>
  <si>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</si>
  <si>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</si>
  <si>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</si>
  <si>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</si>
  <si>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</si>
  <si>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</si>
  <si>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</si>
  <si>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</si>
  <si>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</si>
  <si>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</si>
  <si>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</si>
  <si>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</si>
  <si>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</si>
  <si>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</si>
  <si>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</si>
  <si>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</si>
  <si>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</si>
  <si>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</si>
  <si>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</si>
  <si>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</si>
  <si>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</si>
  <si>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</si>
  <si>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</si>
  <si>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</si>
  <si>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</si>
  <si>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</si>
  <si>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</si>
  <si>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</si>
  <si>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</si>
  <si>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</si>
  <si>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</si>
  <si>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</si>
  <si>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</si>
  <si>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</si>
  <si>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</si>
  <si>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</si>
  <si>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</si>
  <si>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</si>
  <si>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</si>
  <si>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</si>
  <si>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</si>
  <si>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</si>
  <si>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</si>
  <si>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</si>
  <si>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</si>
  <si>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</si>
  <si>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</si>
  <si>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</si>
  <si>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</si>
  <si>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</si>
  <si>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</si>
  <si>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</si>
  <si>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</si>
  <si>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</si>
  <si>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</si>
  <si>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</si>
  <si>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</si>
  <si>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</si>
  <si>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</si>
  <si>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</si>
  <si>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</si>
  <si>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</si>
  <si>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</si>
  <si>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</si>
  <si>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</si>
  <si>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</si>
  <si>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</si>
  <si>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</si>
  <si>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</si>
  <si>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</si>
  <si>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</si>
  <si>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</si>
  <si>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</si>
  <si>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</si>
  <si>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</si>
  <si>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</si>
  <si>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</si>
  <si>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</si>
  <si>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</si>
  <si>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</si>
  <si>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</si>
  <si>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</si>
  <si>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</si>
  <si>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</si>
  <si>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</si>
  <si>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</si>
  <si>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</si>
  <si>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</si>
  <si>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</si>
  <si>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</si>
  <si>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</si>
  <si>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</si>
  <si>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</si>
  <si>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</si>
  <si>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</si>
  <si>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</si>
  <si>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</si>
  <si>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</si>
  <si>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</si>
  <si>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</si>
  <si>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</si>
  <si>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</si>
  <si>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</si>
  <si>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</si>
  <si>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</si>
  <si>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</si>
  <si>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</si>
  <si>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</si>
  <si>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</si>
  <si>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</si>
  <si>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</si>
  <si>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</si>
  <si>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</si>
  <si>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</si>
  <si>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</si>
  <si>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</si>
  <si>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</si>
  <si>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</si>
  <si>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</si>
  <si>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</si>
  <si>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</si>
  <si>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</si>
  <si>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</si>
  <si>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</si>
  <si>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</si>
  <si>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</si>
  <si>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</si>
  <si>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</si>
  <si>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</si>
  <si>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</si>
  <si>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</si>
  <si>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</si>
  <si>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</si>
  <si>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</si>
  <si>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</si>
  <si>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</si>
  <si>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</si>
  <si>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</si>
  <si>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</si>
  <si>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</si>
  <si>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</si>
  <si>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</si>
  <si>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</si>
  <si>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</si>
  <si>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</si>
  <si>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</si>
  <si>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</si>
  <si>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</si>
  <si>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</si>
  <si>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</si>
  <si>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</si>
  <si>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</si>
  <si>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</si>
  <si>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</si>
  <si>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</si>
  <si>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</si>
  <si>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</si>
  <si>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</si>
  <si>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</si>
  <si>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</si>
  <si>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</si>
  <si>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</si>
  <si>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</si>
  <si>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</si>
  <si>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</si>
  <si>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</si>
  <si>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</si>
  <si>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</si>
  <si>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</si>
  <si>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</si>
  <si>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</si>
  <si>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</si>
  <si>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</si>
  <si>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</si>
  <si>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</si>
  <si>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</si>
  <si>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</si>
  <si>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</si>
  <si>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</si>
  <si>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</si>
  <si>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</si>
  <si>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</si>
  <si>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</si>
  <si>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</si>
  <si>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</si>
  <si>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</si>
  <si>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</si>
  <si>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</si>
  <si>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</si>
  <si>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</si>
  <si>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</si>
  <si>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</si>
  <si>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</si>
  <si>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</si>
  <si>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</si>
  <si>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</si>
  <si>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</si>
  <si>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</si>
  <si>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</si>
  <si>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</si>
  <si>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</si>
  <si>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</si>
  <si>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</si>
  <si>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</si>
  <si>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</si>
  <si>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</si>
  <si>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</si>
  <si>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</si>
  <si>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</si>
  <si>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</si>
  <si>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</si>
  <si>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</si>
  <si>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</si>
  <si>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</si>
  <si>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</si>
  <si>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</si>
  <si>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</si>
  <si>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</si>
  <si>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</si>
  <si>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</si>
  <si>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</si>
  <si>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</si>
  <si>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</si>
  <si>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</si>
  <si>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</si>
  <si>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</si>
  <si>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</si>
  <si>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</si>
  <si>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</si>
  <si>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</si>
  <si>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</si>
  <si>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</si>
  <si>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</si>
  <si>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</si>
  <si>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</si>
  <si>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</si>
  <si>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</si>
  <si>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</si>
  <si>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</si>
  <si>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</si>
  <si>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</si>
  <si>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</si>
  <si>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</si>
  <si>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</si>
  <si>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</si>
  <si>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</si>
  <si>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</si>
  <si>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</si>
  <si>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</si>
  <si>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</si>
  <si>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</si>
  <si>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</si>
  <si>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</si>
  <si>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</si>
  <si>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</si>
  <si>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</si>
  <si>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</si>
  <si>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</si>
  <si>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</si>
  <si>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</si>
  <si>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</si>
  <si>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</si>
  <si>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</si>
  <si>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</si>
  <si>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</si>
  <si>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</si>
  <si>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</si>
  <si>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</si>
  <si>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</si>
  <si>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</si>
  <si>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</si>
  <si>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</si>
  <si>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</si>
  <si>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</si>
  <si>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</si>
  <si>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</si>
  <si>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</si>
  <si>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</si>
  <si>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</si>
  <si>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</si>
  <si>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</si>
  <si>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</si>
  <si>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</si>
  <si>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</si>
  <si>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</si>
  <si>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</si>
  <si>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</si>
  <si>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</si>
  <si>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</si>
  <si>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</si>
  <si>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</si>
  <si>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</si>
  <si>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</si>
  <si>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</si>
  <si>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</si>
  <si>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</si>
  <si>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</si>
  <si>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</si>
  <si>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</si>
  <si>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</si>
  <si>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</si>
  <si>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</si>
  <si>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</si>
  <si>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</si>
  <si>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</si>
  <si>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</si>
  <si>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</si>
  <si>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</si>
  <si>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</si>
  <si>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</si>
  <si>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</si>
  <si>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</si>
  <si>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</si>
  <si>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</si>
  <si>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</si>
  <si>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</si>
  <si>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</si>
  <si>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</si>
  <si>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</si>
  <si>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</si>
  <si>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</si>
  <si>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</si>
  <si>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</si>
  <si>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</si>
  <si>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</si>
  <si>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</si>
  <si>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</si>
  <si>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</si>
  <si>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</si>
  <si>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</si>
  <si>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</si>
  <si>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</si>
  <si>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</si>
  <si>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</si>
  <si>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</si>
  <si>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</si>
  <si>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</si>
  <si>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</si>
  <si>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</si>
  <si>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</si>
  <si>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</si>
  <si>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</si>
  <si>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</si>
  <si>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</si>
  <si>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</si>
  <si>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</si>
  <si>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</si>
  <si>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</si>
  <si>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</si>
  <si>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</si>
  <si>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</si>
  <si>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</si>
  <si>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</si>
  <si>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</si>
  <si>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</si>
  <si>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</si>
  <si>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</si>
  <si>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</si>
  <si>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</si>
  <si>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</si>
  <si>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</si>
  <si>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</si>
  <si>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</si>
  <si>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</si>
  <si>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</si>
  <si>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</si>
  <si>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</si>
  <si>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</si>
  <si>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</si>
  <si>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</si>
  <si>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</si>
  <si>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</si>
  <si>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</si>
  <si>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</si>
  <si>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</si>
  <si>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</si>
  <si>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</si>
  <si>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</si>
  <si>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</si>
  <si>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</si>
  <si>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</si>
  <si>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</si>
  <si>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</si>
  <si>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</si>
  <si>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</si>
  <si>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</si>
  <si>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</si>
  <si>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</si>
  <si>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</si>
  <si>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</si>
  <si>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</si>
  <si>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</si>
  <si>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</si>
  <si>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</si>
  <si>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</si>
  <si>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</si>
  <si>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</si>
  <si>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</si>
  <si>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</si>
  <si>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</si>
  <si>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</si>
  <si>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</si>
  <si>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</si>
  <si>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</si>
  <si>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</si>
  <si>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</si>
  <si>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</si>
  <si>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</si>
  <si>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</si>
  <si>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</si>
  <si>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</si>
  <si>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</si>
  <si>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</si>
  <si>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</si>
  <si>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</si>
  <si>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</si>
  <si>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</si>
  <si>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</si>
  <si>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</si>
  <si>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</si>
  <si>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</si>
  <si>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</si>
  <si>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</si>
  <si>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</si>
  <si>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</si>
  <si>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</si>
  <si>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</si>
  <si>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</si>
  <si>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</si>
  <si>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</si>
  <si>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</si>
  <si>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</si>
  <si>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</si>
  <si>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</si>
  <si>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</si>
  <si>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</si>
  <si>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</si>
  <si>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</si>
  <si>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</si>
  <si>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</si>
  <si>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</si>
  <si>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</si>
  <si>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</si>
  <si>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</si>
  <si>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</si>
  <si>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</si>
  <si>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</si>
  <si>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</si>
  <si>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</si>
  <si>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</si>
  <si>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</si>
  <si>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</si>
  <si>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</si>
  <si>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</si>
  <si>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</si>
  <si>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</si>
  <si>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</si>
  <si>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</si>
  <si>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</si>
  <si>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</si>
  <si>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</si>
  <si>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</si>
  <si>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</si>
  <si>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</si>
  <si>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</si>
  <si>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</si>
  <si>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</si>
  <si>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</si>
  <si>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</si>
  <si>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</si>
  <si>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</si>
  <si>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</si>
  <si>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</si>
  <si>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</si>
  <si>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</si>
  <si>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</si>
  <si>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</si>
  <si>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</si>
  <si>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</si>
  <si>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</si>
  <si>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</si>
  <si>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</si>
  <si>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</si>
  <si>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</si>
  <si>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</si>
  <si>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</si>
  <si>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</si>
  <si>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</si>
  <si>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</si>
  <si>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</si>
  <si>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</si>
  <si>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</si>
  <si>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</si>
  <si>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</si>
  <si>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</si>
  <si>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</si>
  <si>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</si>
  <si>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</si>
  <si>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</si>
  <si>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</si>
  <si>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</si>
  <si>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</si>
  <si>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</si>
  <si>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</si>
  <si>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</si>
  <si>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</si>
  <si>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</si>
  <si>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</si>
  <si>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</si>
  <si>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</si>
  <si>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</si>
  <si>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</si>
  <si>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</si>
  <si>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</si>
  <si>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</si>
  <si>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</si>
  <si>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</si>
  <si>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</si>
  <si>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</si>
  <si>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</si>
  <si>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</si>
  <si>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</si>
  <si>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</si>
  <si>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</si>
  <si>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</si>
  <si>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</si>
  <si>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</si>
  <si>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</si>
  <si>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</si>
  <si>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</si>
  <si>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</si>
  <si>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</si>
  <si>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</si>
  <si>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</si>
  <si>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</si>
  <si>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</si>
  <si>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</si>
  <si>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</si>
  <si>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</si>
  <si>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</si>
  <si>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</si>
  <si>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</si>
  <si>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</si>
  <si>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</si>
  <si>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</si>
  <si>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</si>
  <si>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</si>
  <si>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</si>
  <si>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</si>
  <si>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</si>
  <si>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</si>
  <si>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</si>
  <si>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</si>
  <si>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</si>
  <si>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</si>
  <si>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</si>
  <si>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</si>
  <si>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</si>
  <si>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</si>
  <si>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</si>
  <si>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</si>
  <si>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</si>
  <si>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</si>
  <si>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</si>
  <si>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</si>
  <si>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</si>
  <si>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</si>
  <si>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</si>
  <si>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</si>
  <si>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</si>
  <si>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</si>
  <si>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</si>
  <si>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</si>
  <si>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</si>
  <si>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</si>
  <si>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</si>
  <si>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</si>
  <si>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</si>
  <si>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</si>
  <si>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</si>
  <si>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</si>
  <si>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</si>
  <si>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</si>
  <si>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</si>
  <si>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</si>
  <si>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</si>
  <si>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</si>
  <si>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</si>
  <si>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</si>
  <si>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</si>
  <si>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</si>
  <si>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</si>
  <si>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</si>
  <si>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</si>
  <si>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</si>
  <si>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</si>
  <si>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</si>
  <si>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</si>
  <si>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</si>
  <si>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</si>
  <si>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</si>
  <si>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</si>
  <si>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</si>
  <si>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</si>
  <si>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</si>
  <si>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</si>
  <si>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</si>
  <si>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</si>
  <si>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</si>
  <si>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</si>
  <si>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</si>
  <si>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</si>
  <si>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</si>
  <si>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</si>
  <si>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</si>
  <si>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</si>
  <si>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</si>
  <si>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</si>
  <si>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</si>
  <si>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</si>
  <si>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</si>
  <si>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</si>
  <si>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</si>
  <si>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</si>
  <si>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</si>
  <si>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</si>
  <si>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</si>
  <si>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</si>
  <si>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</si>
  <si>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</si>
  <si>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</si>
  <si>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</si>
  <si>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</si>
  <si>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</si>
  <si>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</si>
  <si>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</si>
  <si>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</si>
  <si>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</si>
  <si>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</si>
  <si>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</si>
  <si>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</si>
  <si>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</si>
  <si>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</si>
  <si>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</si>
  <si>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</si>
  <si>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</si>
  <si>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</si>
  <si>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</si>
  <si>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</si>
  <si>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</si>
  <si>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</si>
  <si>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</si>
  <si>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</si>
  <si>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</si>
  <si>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</si>
  <si>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</si>
  <si>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</si>
  <si>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</si>
  <si>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</si>
  <si>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</si>
  <si>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</si>
  <si>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</si>
  <si>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</si>
  <si>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</si>
  <si>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</si>
  <si>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</si>
  <si>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</si>
  <si>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</si>
  <si>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</si>
  <si>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</si>
  <si>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</si>
  <si>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</si>
  <si>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</si>
  <si>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</si>
  <si>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</si>
  <si>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</si>
  <si>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</si>
  <si>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</si>
  <si>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</si>
  <si>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</si>
  <si>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</si>
  <si>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</si>
  <si>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</si>
  <si>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</si>
  <si>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</si>
  <si>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</si>
  <si>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</si>
  <si>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</si>
  <si>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</si>
  <si>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</si>
  <si>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</si>
  <si>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</si>
  <si>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</si>
  <si>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</si>
  <si>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</si>
  <si>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</si>
  <si>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</si>
  <si>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</si>
  <si>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</si>
  <si>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</si>
  <si>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</si>
  <si>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</si>
  <si>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</si>
  <si>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</si>
  <si>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</si>
  <si>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</si>
  <si>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</si>
  <si>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</si>
  <si>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</si>
  <si>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</si>
  <si>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</si>
  <si>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</si>
  <si>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</si>
  <si>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</si>
  <si>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</si>
  <si>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</si>
  <si>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</si>
  <si>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</si>
  <si>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</si>
  <si>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</si>
  <si>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</si>
  <si>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</si>
  <si>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</si>
  <si>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</si>
  <si>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</si>
  <si>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</si>
  <si>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</si>
  <si>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</si>
  <si>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</si>
  <si>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</si>
  <si>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</si>
  <si>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</si>
  <si>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</si>
  <si>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</si>
  <si>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</si>
  <si>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</si>
  <si>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</si>
  <si>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</si>
  <si>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</si>
  <si>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</si>
  <si>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</si>
  <si>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</si>
  <si>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</si>
  <si>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</si>
  <si>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</si>
  <si>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</si>
  <si>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</si>
  <si>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</si>
  <si>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</si>
  <si>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</si>
  <si>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</si>
  <si>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</si>
  <si>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</si>
  <si>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</si>
  <si>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</si>
  <si>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</si>
  <si>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</si>
  <si>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</si>
  <si>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</si>
  <si>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</si>
  <si>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</si>
  <si>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</si>
  <si>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</si>
  <si>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</si>
  <si>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</si>
  <si>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</si>
  <si>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</si>
  <si>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</si>
  <si>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</si>
  <si>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</si>
  <si>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</si>
  <si>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</si>
  <si>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</si>
  <si>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</si>
  <si>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</si>
  <si>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</si>
  <si>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</si>
  <si>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</si>
  <si>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</si>
  <si>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</si>
  <si>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</si>
  <si>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</si>
  <si>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</si>
  <si>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</si>
  <si>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</si>
  <si>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</si>
  <si>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</si>
  <si>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</si>
  <si>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</si>
  <si>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</si>
  <si>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</si>
  <si>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</si>
  <si>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</si>
  <si>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</si>
  <si>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</si>
  <si>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</si>
  <si>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</si>
  <si>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</si>
  <si>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</si>
  <si>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</si>
  <si>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</si>
  <si>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</si>
  <si>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</si>
  <si>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</si>
  <si>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</si>
  <si>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</si>
  <si>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</si>
  <si>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</si>
  <si>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</si>
  <si>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</si>
  <si>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</si>
  <si>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</si>
  <si>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</si>
  <si>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</si>
  <si>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</si>
  <si>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</si>
  <si>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</si>
  <si>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</si>
  <si>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</si>
  <si>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</si>
  <si>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</si>
  <si>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</si>
  <si>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</si>
  <si>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</si>
  <si>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</si>
  <si>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</si>
  <si>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</si>
  <si>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</si>
  <si>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</si>
  <si>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</si>
  <si>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</si>
  <si>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</si>
  <si>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</si>
  <si>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</si>
  <si>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</si>
  <si>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</si>
  <si>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</si>
  <si>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</si>
  <si>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</si>
  <si>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</si>
  <si>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</si>
  <si>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</si>
  <si>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</si>
  <si>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</si>
  <si>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</si>
  <si>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</si>
  <si>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</si>
  <si>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</si>
  <si>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</si>
  <si>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</si>
  <si>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</si>
  <si>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</si>
  <si>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</si>
  <si>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</si>
  <si>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</si>
  <si>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</si>
  <si>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</si>
  <si>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</si>
  <si>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</si>
  <si>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</si>
  <si>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</si>
  <si>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</si>
  <si>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</si>
  <si>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</si>
  <si>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</si>
  <si>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</si>
  <si>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</si>
  <si>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</si>
  <si>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</si>
  <si>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</si>
  <si>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</si>
  <si>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</si>
  <si>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</si>
  <si>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</si>
  <si>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</si>
  <si>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</si>
  <si>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</si>
  <si>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</si>
  <si>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</si>
  <si>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</si>
  <si>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</si>
  <si>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</si>
  <si>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</si>
  <si>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</si>
  <si>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</si>
  <si>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</si>
  <si>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</si>
  <si>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</si>
  <si>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</si>
  <si>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</si>
  <si>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</si>
  <si>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</si>
  <si>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</si>
  <si>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</si>
  <si>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</si>
  <si>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</si>
  <si>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</si>
  <si>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</si>
  <si>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</si>
  <si>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</si>
  <si>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</si>
  <si>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</si>
  <si>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</si>
  <si>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</si>
  <si>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</si>
  <si>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</si>
  <si>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</si>
  <si>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</si>
  <si>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</si>
  <si>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</si>
  <si>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</si>
  <si>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</si>
  <si>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</si>
  <si>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</si>
  <si>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</si>
  <si>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</si>
  <si>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</si>
  <si>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</si>
  <si>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</si>
  <si>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</si>
  <si>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</si>
  <si>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</si>
  <si>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</si>
  <si>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</si>
  <si>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</si>
  <si>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</si>
  <si>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</si>
  <si>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</si>
  <si>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</si>
  <si>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</si>
  <si>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</si>
  <si>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</si>
  <si>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</si>
  <si>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</si>
  <si>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</si>
  <si>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</si>
  <si>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</si>
  <si>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</si>
  <si>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</si>
  <si>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</si>
  <si>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</si>
  <si>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</si>
  <si>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</si>
  <si>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</si>
  <si>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</si>
  <si>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</si>
  <si>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</si>
  <si>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</si>
  <si>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</si>
  <si>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</si>
  <si>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</si>
  <si>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</si>
  <si>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</si>
  <si>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</si>
  <si>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</si>
  <si>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</si>
  <si>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</si>
  <si>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</si>
  <si>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</si>
  <si>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</si>
  <si>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</si>
  <si>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</si>
  <si>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</si>
  <si>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</si>
  <si>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</si>
  <si>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</si>
  <si>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</si>
  <si>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</si>
  <si>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</si>
  <si>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</si>
  <si>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</si>
  <si>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</si>
  <si>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</si>
  <si>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</si>
  <si>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</si>
  <si>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</si>
  <si>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</si>
  <si>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</si>
  <si>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</si>
  <si>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</si>
  <si>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</si>
  <si>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</si>
  <si>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</si>
  <si>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</si>
  <si>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</si>
  <si>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</si>
  <si>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</si>
  <si>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</si>
  <si>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</si>
  <si>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</si>
  <si>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</si>
  <si>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</si>
  <si>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</si>
  <si>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</si>
  <si>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</si>
  <si>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</si>
  <si>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</si>
  <si>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</si>
  <si>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</si>
  <si>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</si>
  <si>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</si>
  <si>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</si>
  <si>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</si>
  <si>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</si>
  <si>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</si>
  <si>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</si>
  <si>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</si>
  <si>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</si>
  <si>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</si>
  <si>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</si>
  <si>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</si>
  <si>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</si>
  <si>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</si>
  <si>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</si>
  <si>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</si>
  <si>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</si>
  <si>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</si>
  <si>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</si>
  <si>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</si>
  <si>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</si>
  <si>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</si>
  <si>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</si>
  <si>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</si>
  <si>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</si>
  <si>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</si>
  <si>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</si>
  <si>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</si>
  <si>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</si>
  <si>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</si>
  <si>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</si>
  <si>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</si>
  <si>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</si>
  <si>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</si>
  <si>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</si>
  <si>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</si>
  <si>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</si>
  <si>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</si>
  <si>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</si>
  <si>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</si>
  <si>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</si>
  <si>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</si>
  <si>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</si>
  <si>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</si>
  <si>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</si>
  <si>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</si>
  <si>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</si>
  <si>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</si>
  <si>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</si>
  <si>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</si>
  <si>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</si>
  <si>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</si>
  <si>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</si>
  <si>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</si>
  <si>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</si>
  <si>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</si>
  <si>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</si>
  <si>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</si>
  <si>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</si>
  <si>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</si>
  <si>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</si>
  <si>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</si>
  <si>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</si>
  <si>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</si>
  <si>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</si>
  <si>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</si>
  <si>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</si>
  <si>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</si>
  <si>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</si>
  <si>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</si>
  <si>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</si>
  <si>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</si>
  <si>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</si>
  <si>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</si>
  <si>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</si>
  <si>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</si>
  <si>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</si>
  <si>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</si>
  <si>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</si>
  <si>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</si>
  <si>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</si>
  <si>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</si>
  <si>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</si>
  <si>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</si>
  <si>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</si>
  <si>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</si>
  <si>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</si>
  <si>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</si>
  <si>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</si>
  <si>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</si>
  <si>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</si>
  <si>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</si>
  <si>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</si>
  <si>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</si>
  <si>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</si>
  <si>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</si>
  <si>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</si>
  <si>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</si>
  <si>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</si>
  <si>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</si>
  <si>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</si>
  <si>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</si>
  <si>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</si>
  <si>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</si>
  <si>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</si>
  <si>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</si>
  <si>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</si>
  <si>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</si>
  <si>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</si>
  <si>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</si>
  <si>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</si>
  <si>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</si>
  <si>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</si>
  <si>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</si>
  <si>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</si>
  <si>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</si>
  <si>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</si>
  <si>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</si>
  <si>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</si>
  <si>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</si>
  <si>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</si>
  <si>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</si>
  <si>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</si>
  <si>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</si>
  <si>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</si>
  <si>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</si>
  <si>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</si>
  <si>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</si>
  <si>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</si>
  <si>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</si>
  <si>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</si>
  <si>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</si>
  <si>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</si>
  <si>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</si>
  <si>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</si>
  <si>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</si>
  <si>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</si>
  <si>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</si>
  <si>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</si>
  <si>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</si>
  <si>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</si>
  <si>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</si>
  <si>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</si>
  <si>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</si>
  <si>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</si>
  <si>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</si>
  <si>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</si>
  <si>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</si>
  <si>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</si>
  <si>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</si>
  <si>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</si>
  <si>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</si>
  <si>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</si>
  <si>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</si>
  <si>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</si>
  <si>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</si>
  <si>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</si>
  <si>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</si>
  <si>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</si>
  <si>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</si>
  <si>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</si>
  <si>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</si>
  <si>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</si>
  <si>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</si>
  <si>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</si>
  <si>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</si>
  <si>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</si>
  <si>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</si>
  <si>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</si>
  <si>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</si>
  <si>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</si>
  <si>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</si>
  <si>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</si>
  <si>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</si>
  <si>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</si>
  <si>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</si>
  <si>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</si>
  <si>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</si>
  <si>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</si>
  <si>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</si>
  <si>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</si>
  <si>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</si>
  <si>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</si>
  <si>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</si>
  <si>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</si>
  <si>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</si>
  <si>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</si>
  <si>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</si>
  <si>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</si>
  <si>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</si>
  <si>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</si>
  <si>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</si>
  <si>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</si>
  <si>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</si>
  <si>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</si>
  <si>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</si>
  <si>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</si>
  <si>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</si>
  <si>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</si>
  <si>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</si>
  <si>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</si>
  <si>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</si>
  <si>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</si>
  <si>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</si>
  <si>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</si>
  <si>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</si>
  <si>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</si>
  <si>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</si>
  <si>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</si>
  <si>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</si>
  <si>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</si>
  <si>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</si>
  <si>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</si>
  <si>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</si>
  <si>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</si>
  <si>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</si>
  <si>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</si>
  <si>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</si>
  <si>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</si>
  <si>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</si>
  <si>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</si>
  <si>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</si>
  <si>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</si>
  <si>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</si>
  <si>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</si>
  <si>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</si>
  <si>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</si>
  <si>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</si>
  <si>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</si>
  <si>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</si>
  <si>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</si>
  <si>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</si>
  <si>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</si>
  <si>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</si>
  <si>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</si>
  <si>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</si>
  <si>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</si>
  <si>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</si>
  <si>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</si>
  <si>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</si>
  <si>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</si>
  <si>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</si>
  <si>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</si>
  <si>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</si>
  <si>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</si>
  <si>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</si>
  <si>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</si>
  <si>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</si>
  <si>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</si>
  <si>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</si>
  <si>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</si>
  <si>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</si>
  <si>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</si>
  <si>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</si>
  <si>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</si>
  <si>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</si>
  <si>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</si>
  <si>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</si>
  <si>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</si>
  <si>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</si>
  <si>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</si>
  <si>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</si>
  <si>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</si>
  <si>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</si>
  <si>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</si>
  <si>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</si>
  <si>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</si>
  <si>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</si>
  <si>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</si>
  <si>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</si>
  <si>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</si>
  <si>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</si>
  <si>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</si>
  <si>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</si>
  <si>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</si>
  <si>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</si>
  <si>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</si>
  <si>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</si>
  <si>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</si>
  <si>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</si>
  <si>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</si>
  <si>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</si>
  <si>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</si>
  <si>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</si>
  <si>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</si>
  <si>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</si>
  <si>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</si>
  <si>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</si>
  <si>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</si>
  <si>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</si>
  <si>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</si>
  <si>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</si>
  <si>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</si>
  <si>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</si>
  <si>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</si>
  <si>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</si>
  <si>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</si>
  <si>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</si>
  <si>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</si>
  <si>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</si>
  <si>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</si>
  <si>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</si>
  <si>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</si>
  <si>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</si>
  <si>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</si>
  <si>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</si>
  <si>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</si>
  <si>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</si>
  <si>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</si>
  <si>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</si>
  <si>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</si>
  <si>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</si>
  <si>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</si>
  <si>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</si>
  <si>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</si>
  <si>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</si>
  <si>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</si>
  <si>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</si>
  <si>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</si>
  <si>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</si>
  <si>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</si>
  <si>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</si>
  <si>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</si>
  <si>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</si>
  <si>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</si>
  <si>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</si>
  <si>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</si>
  <si>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</si>
  <si>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</si>
  <si>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</si>
  <si>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</si>
  <si>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</si>
  <si>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</si>
  <si>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</si>
  <si>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</si>
  <si>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</si>
  <si>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</si>
  <si>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</si>
  <si>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</si>
  <si>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</si>
  <si>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</si>
  <si>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</si>
  <si>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</si>
  <si>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</si>
  <si>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</si>
  <si>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</si>
  <si>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</si>
  <si>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</si>
  <si>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</si>
  <si>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</si>
  <si>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</si>
  <si>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</si>
  <si>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</si>
  <si>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</si>
  <si>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</si>
  <si>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</si>
  <si>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</si>
  <si>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</si>
  <si>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</si>
  <si>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</si>
  <si>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</si>
  <si>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</si>
  <si>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</si>
  <si>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</si>
  <si>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</si>
  <si>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</si>
  <si>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</si>
  <si>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</si>
  <si>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</si>
  <si>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</si>
  <si>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</si>
  <si>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</si>
  <si>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</si>
  <si>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</si>
  <si>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</si>
  <si>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</si>
  <si>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</si>
  <si>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</si>
  <si>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</si>
  <si>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</si>
  <si>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</si>
  <si>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</si>
  <si>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</si>
  <si>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</si>
  <si>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</si>
  <si>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</si>
  <si>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</si>
  <si>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</si>
  <si>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</si>
  <si>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</si>
  <si>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</si>
  <si>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</si>
  <si>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</si>
  <si>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</si>
  <si>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</si>
  <si>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</si>
  <si>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</si>
  <si>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</si>
  <si>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</si>
  <si>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</si>
  <si>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</si>
  <si>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</si>
  <si>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</si>
  <si>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</si>
  <si>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</si>
  <si>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</si>
  <si>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</si>
  <si>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</si>
  <si>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</si>
  <si>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</si>
  <si>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</si>
  <si>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</si>
  <si>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</si>
  <si>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</si>
  <si>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</si>
  <si>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</si>
  <si>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</si>
  <si>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</si>
  <si>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</si>
  <si>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</si>
  <si>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</si>
  <si>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</si>
  <si>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</si>
  <si>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</si>
  <si>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</si>
  <si>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</si>
  <si>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</si>
  <si>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</si>
  <si>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</si>
  <si>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</si>
  <si>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</si>
  <si>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</si>
  <si>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</si>
  <si>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</si>
  <si>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</si>
  <si>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</si>
  <si>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</si>
  <si>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</si>
  <si>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</si>
  <si>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</si>
  <si>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</si>
  <si>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</si>
  <si>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</si>
  <si>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</si>
  <si>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</si>
  <si>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</si>
  <si>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</si>
  <si>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</si>
  <si>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</si>
  <si>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</si>
  <si>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</si>
  <si>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</si>
  <si>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</si>
  <si>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</si>
  <si>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</si>
  <si>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</si>
  <si>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</si>
  <si>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</si>
  <si>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</si>
  <si>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</si>
  <si>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</si>
  <si>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</si>
  <si>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</si>
  <si>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</si>
  <si>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</si>
  <si>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</si>
  <si>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</si>
  <si>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</si>
  <si>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</si>
  <si>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</si>
  <si>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</si>
  <si>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</si>
  <si>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</si>
  <si>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</si>
  <si>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</si>
  <si>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</si>
  <si>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</si>
  <si>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</si>
  <si>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</si>
  <si>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</si>
  <si>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</si>
  <si>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</si>
  <si>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</si>
  <si>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</si>
  <si>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</si>
  <si>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</si>
  <si>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</si>
  <si>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</si>
  <si>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</si>
  <si>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</si>
  <si>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</si>
  <si>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</si>
  <si>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</si>
  <si>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</si>
  <si>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</si>
  <si>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</si>
  <si>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</si>
  <si>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</si>
  <si>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</si>
  <si>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</si>
  <si>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</si>
  <si>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</si>
  <si>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</si>
  <si>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</si>
  <si>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</si>
  <si>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</si>
  <si>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</si>
  <si>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</si>
  <si>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</si>
  <si>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</si>
  <si>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</si>
  <si>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</si>
  <si>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</si>
  <si>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</si>
  <si>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</si>
  <si>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</si>
  <si>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</si>
  <si>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</si>
  <si>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</si>
  <si>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</si>
  <si>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</si>
  <si>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</si>
  <si>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</si>
  <si>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</si>
  <si>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</si>
  <si>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</si>
  <si>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</si>
  <si>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</si>
  <si>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</si>
  <si>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</si>
  <si>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</si>
  <si>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</si>
  <si>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</si>
  <si>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</si>
  <si>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</si>
  <si>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</si>
  <si>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</si>
  <si>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</si>
  <si>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</si>
  <si>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</si>
  <si>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</si>
  <si>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</si>
  <si>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</si>
  <si>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</si>
  <si>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</si>
  <si>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</si>
  <si>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</si>
  <si>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</si>
  <si>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</si>
  <si>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</si>
  <si>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</si>
  <si>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</si>
  <si>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</si>
  <si>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</si>
  <si>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</si>
  <si>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</si>
  <si>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</si>
  <si>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</si>
  <si>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</si>
  <si>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</si>
  <si>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</si>
  <si>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</si>
  <si>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</si>
  <si>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</si>
  <si>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</si>
  <si>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</si>
  <si>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</si>
  <si>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</si>
  <si>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</si>
  <si>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</si>
  <si>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</si>
  <si>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</si>
  <si>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</si>
  <si>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</si>
  <si>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</si>
  <si>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</si>
  <si>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</si>
  <si>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</si>
  <si>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</si>
  <si>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</si>
  <si>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</si>
  <si>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</si>
  <si>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</si>
  <si>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</si>
  <si>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</si>
  <si>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</si>
  <si>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</si>
  <si>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</si>
  <si>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</si>
  <si>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</si>
  <si>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</si>
  <si>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</si>
  <si>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</si>
  <si>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</si>
  <si>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</si>
  <si>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</si>
  <si>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</si>
  <si>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</si>
  <si>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</si>
  <si>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</si>
  <si>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</si>
  <si>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</si>
  <si>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</si>
  <si>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</si>
  <si>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</si>
  <si>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</si>
  <si>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</si>
  <si>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</si>
  <si>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</si>
  <si>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</si>
  <si>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</si>
  <si>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</si>
  <si>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</si>
  <si>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</si>
  <si>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</si>
  <si>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</si>
  <si>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</si>
  <si>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</si>
  <si>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</si>
  <si>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</si>
  <si>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</si>
  <si>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</si>
  <si>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</si>
  <si>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</si>
  <si>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</si>
  <si>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</si>
  <si>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</si>
  <si>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</si>
  <si>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</si>
  <si>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</si>
  <si>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</si>
  <si>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</si>
  <si>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</si>
  <si>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</si>
  <si>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</si>
  <si>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</si>
  <si>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</si>
  <si>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</si>
  <si>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</si>
  <si>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</si>
  <si>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</si>
  <si>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</si>
  <si>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</si>
  <si>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</si>
  <si>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</si>
  <si>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</si>
  <si>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</si>
  <si>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</si>
  <si>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</si>
  <si>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</si>
  <si>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</si>
  <si>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</si>
  <si>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</si>
  <si>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</si>
  <si>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</si>
  <si>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</si>
  <si>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</si>
  <si>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</si>
  <si>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</si>
  <si>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</si>
  <si>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</si>
  <si>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</si>
  <si>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</si>
  <si>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</si>
  <si>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</si>
  <si>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</si>
  <si>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</si>
  <si>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</si>
  <si>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</si>
  <si>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</si>
  <si>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</si>
  <si>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</si>
  <si>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</si>
  <si>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</si>
  <si>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</si>
  <si>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</si>
  <si>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</si>
  <si>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</si>
  <si>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</si>
  <si>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</si>
  <si>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</si>
  <si>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</si>
  <si>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</si>
  <si>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</si>
  <si>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</si>
  <si>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</si>
  <si>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</si>
  <si>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</si>
  <si>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</si>
  <si>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</si>
  <si>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</si>
  <si>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</si>
  <si>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</si>
  <si>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</si>
  <si>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</si>
  <si>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</si>
  <si>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</si>
  <si>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</si>
  <si>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</si>
  <si>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</si>
  <si>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</si>
  <si>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</si>
  <si>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</si>
  <si>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</si>
  <si>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</si>
  <si>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</si>
  <si>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</si>
  <si>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</si>
  <si>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</si>
  <si>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</si>
  <si>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</si>
  <si>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</si>
  <si>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</si>
  <si>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</si>
  <si>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</si>
  <si>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</si>
  <si>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</si>
  <si>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</si>
  <si>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</si>
  <si>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</si>
  <si>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</si>
  <si>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</si>
  <si>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</si>
  <si>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</si>
  <si>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</si>
  <si>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</si>
  <si>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</si>
  <si>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</si>
  <si>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</si>
  <si>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</si>
  <si>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</si>
  <si>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</si>
  <si>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</si>
  <si>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</si>
  <si>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</si>
  <si>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</si>
  <si>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</si>
  <si>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</si>
  <si>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</si>
  <si>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</si>
  <si>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</si>
  <si>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</si>
  <si>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</si>
  <si>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</si>
  <si>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</si>
  <si>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</si>
  <si>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</si>
  <si>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</si>
  <si>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</si>
  <si>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</si>
  <si>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</si>
  <si>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</si>
  <si>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</si>
  <si>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</si>
  <si>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</si>
  <si>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</si>
  <si>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</si>
  <si>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</si>
  <si>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</si>
  <si>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</si>
  <si>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</si>
  <si>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</si>
  <si>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</si>
  <si>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</si>
  <si>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</si>
  <si>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</si>
  <si>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</si>
  <si>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</si>
  <si>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</si>
  <si>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</si>
  <si>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</si>
  <si>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</si>
  <si>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</si>
  <si>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</si>
  <si>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</si>
  <si>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</si>
  <si>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</si>
  <si>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</si>
  <si>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</si>
  <si>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</si>
  <si>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</si>
  <si>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</si>
  <si>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</si>
  <si>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</si>
  <si>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</si>
  <si>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</si>
  <si>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</si>
  <si>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</si>
  <si>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</si>
  <si>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</si>
  <si>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</si>
  <si>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</si>
  <si>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</si>
  <si>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</si>
  <si>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</si>
  <si>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</si>
  <si>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</si>
  <si>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</si>
  <si>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</si>
  <si>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</si>
  <si>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</si>
  <si>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</si>
  <si>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</si>
  <si>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</si>
  <si>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</si>
  <si>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</si>
  <si>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</si>
  <si>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</si>
  <si>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</si>
  <si>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</si>
  <si>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</si>
  <si>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</si>
  <si>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</si>
  <si>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</si>
  <si>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</si>
  <si>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</si>
  <si>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</si>
  <si>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</si>
  <si>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</si>
  <si>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</si>
  <si>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</si>
  <si>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</si>
  <si>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</si>
  <si>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</si>
  <si>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</si>
  <si>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</si>
  <si>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</si>
  <si>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</si>
  <si>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</si>
  <si>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</si>
  <si>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</si>
  <si>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</si>
  <si>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</si>
  <si>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</si>
  <si>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</si>
  <si>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</si>
  <si>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</si>
  <si>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</si>
  <si>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</si>
  <si>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</si>
  <si>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</si>
  <si>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</si>
  <si>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</si>
  <si>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</si>
  <si>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</si>
  <si>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</si>
  <si>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</si>
  <si>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</si>
  <si>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</si>
  <si>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</si>
  <si>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</si>
  <si>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</si>
  <si>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</si>
  <si>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</si>
  <si>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</si>
  <si>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</si>
  <si>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</si>
  <si>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</si>
  <si>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</si>
  <si>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</si>
  <si>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</si>
  <si>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</si>
  <si>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</si>
  <si>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</si>
  <si>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</si>
  <si>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</si>
  <si>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</si>
  <si>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</si>
  <si>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</si>
  <si>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</si>
  <si>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</si>
  <si>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</si>
  <si>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</si>
  <si>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</si>
  <si>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</si>
  <si>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</si>
  <si>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</si>
  <si>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</si>
  <si>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</si>
  <si>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</si>
  <si>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</si>
  <si>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</si>
  <si>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</si>
  <si>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</si>
  <si>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</si>
  <si>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</si>
  <si>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</si>
  <si>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</si>
  <si>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</si>
  <si>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</si>
  <si>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</si>
  <si>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</si>
  <si>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</si>
  <si>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</si>
  <si>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</si>
  <si>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</si>
  <si>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</si>
  <si>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</si>
  <si>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</si>
  <si>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</si>
  <si>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</si>
  <si>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</si>
  <si>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</si>
  <si>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</si>
  <si>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</si>
  <si>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</si>
  <si>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</si>
  <si>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</si>
  <si>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</si>
  <si>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</si>
  <si>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</si>
  <si>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</si>
  <si>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</si>
  <si>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</si>
  <si>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</si>
  <si>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</si>
  <si>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</si>
  <si>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</si>
  <si>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</si>
  <si>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</si>
  <si>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</si>
  <si>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</si>
  <si>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</si>
  <si>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</si>
  <si>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</si>
  <si>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</si>
  <si>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</si>
  <si>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</si>
  <si>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</si>
  <si>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</si>
  <si>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</si>
  <si>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</si>
  <si>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</si>
  <si>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</si>
  <si>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</si>
  <si>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</si>
  <si>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</si>
  <si>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</si>
  <si>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</si>
  <si>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</si>
  <si>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</si>
  <si>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</si>
  <si>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</si>
  <si>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</si>
  <si>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</si>
  <si>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</si>
  <si>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</si>
  <si>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</si>
  <si>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</si>
  <si>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</si>
  <si>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</si>
  <si>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</si>
  <si>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</si>
  <si>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</si>
  <si>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</si>
  <si>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</si>
  <si>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</si>
  <si>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</si>
  <si>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</si>
  <si>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</si>
  <si>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</si>
  <si>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</si>
  <si>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</si>
  <si>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</si>
  <si>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</si>
  <si>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</si>
  <si>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</si>
  <si>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</si>
  <si>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</si>
  <si>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</si>
  <si>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</si>
  <si>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</si>
  <si>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</si>
  <si>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</si>
  <si>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</si>
  <si>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</si>
  <si>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</si>
  <si>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</si>
  <si>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</si>
  <si>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</si>
  <si>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</si>
  <si>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</si>
  <si>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</si>
  <si>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</si>
  <si>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</si>
  <si>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</si>
  <si>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</si>
  <si>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</si>
  <si>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</si>
  <si>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</si>
  <si>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</si>
  <si>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</si>
  <si>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</si>
  <si>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</si>
  <si>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</si>
  <si>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</si>
  <si>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</si>
  <si>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</si>
  <si>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</si>
  <si>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</si>
  <si>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</si>
  <si>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</si>
  <si>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</si>
  <si>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</si>
  <si>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</si>
  <si>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</si>
  <si>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</si>
  <si>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</si>
  <si>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</si>
  <si>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</si>
  <si>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</si>
  <si>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</si>
  <si>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</si>
  <si>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</si>
  <si>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</si>
  <si>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</si>
  <si>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</si>
  <si>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</si>
  <si>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</si>
  <si>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</si>
  <si>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</si>
  <si>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</si>
  <si>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</si>
  <si>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</si>
  <si>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</si>
  <si>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</si>
  <si>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</si>
  <si>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</si>
  <si>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</si>
  <si>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</si>
  <si>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</si>
  <si>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</si>
  <si>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</si>
  <si>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</si>
  <si>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</si>
  <si>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</si>
  <si>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</si>
  <si>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</si>
  <si>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</si>
  <si>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</si>
  <si>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</si>
  <si>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</si>
  <si>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</si>
  <si>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</si>
  <si>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</si>
  <si>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</si>
  <si>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</si>
  <si>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</si>
  <si>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</si>
  <si>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</si>
  <si>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</si>
  <si>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</si>
  <si>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</si>
  <si>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</si>
  <si>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</si>
  <si>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</si>
  <si>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</si>
  <si>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</si>
  <si>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</si>
  <si>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</si>
  <si>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</si>
  <si>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</si>
  <si>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</si>
  <si>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</si>
  <si>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</si>
  <si>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</si>
  <si>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</si>
  <si>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</si>
  <si>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</si>
  <si>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</si>
  <si>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</si>
  <si>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</si>
  <si>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</si>
  <si>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</si>
  <si>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</si>
  <si>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</si>
  <si>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</si>
  <si>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</si>
  <si>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</si>
  <si>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</si>
  <si>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</si>
  <si>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</si>
  <si>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</si>
  <si>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</si>
  <si>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</si>
  <si>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</si>
  <si>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</si>
  <si>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</si>
  <si>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</si>
  <si>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</si>
  <si>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</si>
  <si>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</si>
  <si>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</si>
  <si>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</si>
  <si>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</si>
  <si>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</si>
  <si>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</si>
  <si>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</si>
  <si>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</si>
  <si>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</si>
  <si>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</si>
  <si>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</si>
  <si>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</si>
  <si>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</si>
  <si>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</si>
  <si>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</si>
  <si>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</si>
  <si>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</si>
  <si>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</si>
  <si>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</si>
  <si>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</si>
  <si>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</si>
  <si>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</si>
  <si>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</si>
  <si>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</si>
  <si>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</si>
  <si>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</si>
  <si>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</si>
  <si>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</si>
  <si>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</si>
  <si>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</si>
  <si>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</si>
  <si>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</si>
  <si>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</si>
  <si>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</si>
  <si>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</si>
  <si>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</si>
  <si>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</si>
  <si>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</si>
  <si>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</si>
  <si>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</si>
  <si>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</si>
  <si>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</si>
  <si>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</si>
  <si>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</si>
  <si>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</si>
  <si>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</si>
  <si>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</si>
  <si>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</si>
  <si>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</si>
  <si>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</si>
  <si>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</si>
  <si>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</si>
  <si>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</si>
  <si>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</si>
  <si>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</si>
  <si>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</si>
  <si>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</si>
  <si>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</si>
  <si>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</si>
  <si>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</si>
  <si>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</si>
  <si>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</si>
  <si>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</si>
  <si>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</si>
  <si>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</si>
  <si>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</si>
  <si>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</si>
  <si>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</si>
  <si>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</si>
  <si>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</si>
  <si>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</si>
  <si>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</si>
  <si>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</si>
  <si>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</si>
  <si>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</si>
  <si>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</si>
  <si>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</si>
  <si>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</si>
  <si>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</si>
  <si>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</si>
  <si>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</si>
  <si>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</si>
  <si>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</si>
  <si>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</si>
  <si>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</si>
  <si>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</si>
  <si>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</si>
  <si>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</si>
  <si>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</si>
  <si>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</si>
  <si>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</si>
  <si>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</si>
  <si>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</si>
  <si>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</si>
  <si>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</si>
  <si>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</si>
  <si>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</si>
  <si>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</si>
  <si>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</si>
  <si>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</si>
  <si>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</si>
  <si>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</si>
  <si>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</si>
  <si>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</si>
  <si>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</si>
  <si>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</si>
  <si>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</si>
  <si>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</si>
  <si>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</si>
  <si>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</si>
  <si>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</si>
  <si>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</si>
  <si>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</si>
  <si>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</si>
  <si>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</si>
  <si>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</si>
  <si>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</si>
  <si>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</si>
  <si>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</si>
  <si>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</si>
  <si>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</si>
  <si>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</si>
  <si>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</si>
  <si>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</si>
  <si>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</si>
  <si>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</si>
  <si>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</si>
  <si>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</si>
  <si>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</si>
  <si>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</si>
  <si>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</si>
  <si>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</si>
  <si>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</si>
  <si>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</si>
  <si>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</si>
  <si>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</si>
  <si>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</si>
  <si>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</si>
  <si>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</si>
  <si>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</si>
  <si>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</si>
  <si>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</si>
  <si>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</si>
  <si>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</si>
  <si>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</si>
  <si>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</si>
  <si>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</si>
  <si>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</si>
  <si>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</si>
  <si>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</si>
  <si>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</si>
  <si>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</si>
  <si>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</si>
  <si>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</si>
  <si>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</si>
  <si>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</si>
  <si>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</si>
  <si>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</si>
  <si>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</si>
  <si>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</si>
  <si>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</si>
  <si>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</si>
  <si>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</si>
  <si>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</si>
  <si>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</si>
  <si>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</si>
  <si>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</si>
  <si>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</si>
  <si>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</si>
  <si>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</si>
  <si>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</si>
  <si>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</si>
  <si>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</si>
  <si>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</si>
  <si>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</si>
  <si>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</si>
  <si>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</si>
  <si>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</si>
  <si>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</si>
  <si>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</si>
  <si>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</si>
  <si>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</si>
  <si>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</si>
  <si>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</si>
  <si>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</si>
  <si>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</si>
  <si>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</si>
  <si>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</si>
  <si>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</si>
  <si>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</si>
  <si>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</si>
  <si>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</si>
  <si>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</si>
  <si>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</si>
  <si>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</si>
  <si>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</si>
  <si>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</si>
  <si>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</si>
  <si>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</si>
  <si>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</si>
  <si>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</si>
  <si>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</si>
  <si>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</si>
  <si>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</si>
  <si>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</si>
  <si>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</si>
  <si>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</si>
  <si>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</si>
  <si>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</si>
  <si>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</si>
  <si>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</si>
  <si>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</si>
  <si>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</si>
  <si>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</si>
  <si>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</si>
  <si>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</si>
  <si>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</si>
  <si>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</si>
  <si>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</si>
  <si>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</si>
  <si>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</si>
  <si>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</si>
  <si>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</si>
  <si>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</si>
  <si>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</si>
  <si>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</si>
  <si>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</si>
  <si>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</si>
  <si>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</si>
  <si>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</si>
  <si>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</si>
  <si>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</si>
  <si>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</si>
  <si>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</si>
  <si>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</si>
  <si>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</si>
  <si>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</si>
  <si>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</si>
  <si>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</si>
  <si>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</si>
  <si>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</si>
  <si>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</si>
  <si>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</si>
  <si>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</si>
  <si>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</si>
  <si>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</si>
  <si>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</si>
  <si>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</si>
  <si>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</si>
  <si>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</si>
  <si>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</si>
  <si>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</si>
  <si>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</si>
  <si>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</si>
  <si>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</si>
  <si>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</si>
  <si>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</si>
  <si>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</si>
  <si>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</si>
  <si>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</si>
  <si>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</si>
  <si>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</si>
  <si>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</si>
  <si>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</si>
  <si>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</si>
  <si>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</si>
  <si>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</si>
  <si>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</si>
  <si>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</si>
  <si>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</si>
  <si>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</si>
  <si>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</si>
  <si>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</si>
  <si>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</si>
  <si>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</si>
  <si>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</si>
  <si>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</si>
  <si>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</si>
  <si>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</si>
  <si>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</si>
  <si>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</si>
  <si>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</si>
  <si>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</si>
  <si>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</si>
  <si>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</si>
  <si>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</si>
  <si>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</si>
  <si>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</si>
  <si>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</si>
  <si>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</si>
  <si>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</si>
  <si>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</si>
  <si>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</si>
  <si>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</si>
  <si>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</si>
  <si>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</si>
  <si>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</si>
  <si>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</si>
  <si>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</si>
  <si>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</si>
  <si>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</si>
  <si>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</si>
  <si>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</si>
  <si>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</si>
  <si>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</si>
  <si>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</si>
  <si>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</si>
  <si>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</si>
  <si>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</si>
  <si>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</si>
  <si>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</si>
  <si>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</si>
  <si>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</si>
  <si>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</si>
  <si>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</si>
  <si>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</si>
  <si>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</si>
  <si>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</si>
  <si>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</si>
  <si>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</si>
  <si>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</si>
  <si>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</si>
  <si>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</si>
  <si>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</si>
  <si>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</si>
  <si>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</si>
  <si>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</si>
  <si>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</si>
  <si>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</si>
  <si>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</si>
  <si>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</si>
  <si>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</si>
  <si>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</si>
  <si>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</si>
  <si>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</si>
  <si>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</si>
  <si>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</si>
  <si>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</si>
  <si>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</si>
  <si>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</si>
  <si>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</si>
  <si>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</si>
  <si>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</si>
  <si>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</si>
  <si>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</si>
  <si>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</si>
  <si>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</si>
  <si>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</si>
  <si>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</si>
  <si>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</si>
  <si>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</si>
  <si>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</si>
  <si>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</si>
  <si>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</si>
  <si>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</si>
  <si>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</si>
  <si>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</si>
  <si>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</si>
  <si>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</si>
  <si>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</si>
  <si>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</si>
  <si>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</si>
  <si>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</si>
  <si>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</si>
  <si>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</si>
  <si>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</si>
  <si>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</si>
  <si>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</si>
  <si>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</si>
  <si>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</si>
  <si>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</si>
  <si>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</si>
  <si>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</si>
  <si>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</si>
  <si>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</si>
  <si>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</si>
  <si>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</si>
  <si>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</si>
  <si>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</si>
  <si>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</si>
  <si>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</si>
  <si>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</si>
  <si>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</si>
  <si>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</si>
  <si>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</si>
  <si>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</si>
  <si>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</si>
  <si>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</si>
  <si>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</si>
  <si>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</si>
  <si>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</si>
  <si>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</si>
  <si>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</si>
  <si>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</si>
  <si>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</si>
  <si>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</si>
  <si>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</si>
  <si>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</si>
  <si>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</si>
  <si>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</si>
  <si>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</si>
  <si>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</si>
  <si>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</si>
  <si>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</si>
  <si>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</si>
  <si>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</si>
  <si>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</si>
  <si>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</si>
  <si>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</si>
  <si>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</si>
  <si>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</si>
  <si>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</si>
  <si>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</si>
  <si>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</si>
  <si>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</si>
  <si>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</si>
  <si>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</si>
  <si>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</si>
  <si>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</si>
  <si>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</si>
  <si>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</si>
  <si>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</si>
  <si>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</si>
  <si>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</si>
  <si>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</si>
  <si>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</si>
  <si>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</si>
  <si>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</si>
  <si>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</si>
  <si>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</si>
  <si>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</si>
  <si>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</si>
  <si>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</si>
  <si>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</si>
  <si>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</si>
  <si>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</si>
  <si>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</si>
  <si>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</si>
  <si>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</si>
  <si>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</si>
  <si>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</si>
  <si>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</si>
  <si>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</si>
  <si>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</si>
  <si>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</si>
  <si>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</si>
  <si>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</si>
  <si>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</si>
  <si>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</si>
  <si>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</si>
  <si>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</si>
  <si>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</si>
  <si>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</si>
  <si>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</si>
  <si>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</si>
  <si>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</si>
  <si>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</si>
  <si>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</si>
  <si>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</si>
  <si>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</si>
  <si>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</si>
  <si>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</si>
  <si>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</si>
  <si>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</si>
  <si>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</si>
  <si>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</si>
  <si>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</si>
  <si>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</si>
  <si>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</si>
  <si>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</si>
  <si>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</si>
  <si>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</si>
  <si>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</si>
  <si>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</si>
  <si>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</si>
  <si>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</si>
  <si>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</si>
  <si>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</si>
  <si>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</si>
  <si>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</si>
  <si>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</si>
  <si>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</si>
  <si>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</si>
  <si>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</si>
  <si>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</si>
  <si>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</si>
  <si>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</si>
  <si>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</si>
  <si>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</si>
  <si>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</si>
  <si>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</si>
  <si>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</si>
  <si>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</si>
  <si>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</si>
  <si>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</si>
  <si>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</si>
  <si>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</si>
  <si>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</si>
  <si>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</si>
  <si>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</si>
  <si>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</si>
  <si>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</si>
  <si>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</si>
  <si>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</si>
  <si>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</si>
  <si>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</si>
  <si>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</si>
  <si>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</si>
  <si>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</si>
  <si>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</si>
  <si>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</si>
  <si>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</si>
  <si>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</si>
  <si>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</si>
  <si>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</si>
  <si>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</si>
  <si>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</si>
  <si>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</si>
  <si>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</si>
  <si>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</si>
  <si>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</si>
  <si>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</si>
  <si>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</si>
  <si>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</si>
  <si>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</si>
  <si>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</si>
  <si>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</si>
  <si>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</si>
  <si>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</si>
  <si>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</si>
  <si>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</si>
  <si>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</si>
  <si>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</si>
  <si>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</si>
  <si>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</si>
  <si>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</si>
  <si>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</si>
  <si>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</si>
  <si>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</si>
  <si>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</si>
  <si>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</si>
  <si>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</si>
  <si>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</si>
  <si>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</si>
  <si>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</si>
  <si>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</si>
  <si>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</si>
  <si>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</si>
  <si>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</si>
  <si>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</si>
  <si>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</si>
  <si>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</si>
  <si>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</si>
  <si>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</si>
  <si>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</si>
  <si>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</si>
  <si>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</si>
  <si>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</si>
  <si>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</si>
  <si>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</si>
  <si>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</si>
  <si>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</si>
  <si>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</si>
  <si>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</si>
  <si>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</si>
  <si>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</si>
  <si>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</si>
  <si>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</si>
  <si>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</si>
  <si>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</si>
  <si>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</si>
  <si>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</si>
  <si>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</si>
  <si>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</si>
  <si>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</si>
  <si>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</si>
  <si>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</si>
  <si>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</si>
  <si>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</si>
  <si>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</si>
  <si>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</si>
  <si>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</si>
  <si>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</si>
  <si>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</si>
  <si>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</si>
  <si>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</si>
  <si>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</si>
  <si>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</si>
  <si>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</si>
  <si>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</si>
  <si>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</si>
  <si>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</si>
  <si>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</si>
  <si>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</si>
  <si>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</si>
  <si>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</si>
  <si>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</si>
  <si>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</si>
  <si>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</si>
  <si>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</si>
  <si>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</si>
  <si>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</si>
  <si>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</si>
  <si>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</si>
  <si>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</si>
  <si>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</si>
  <si>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</si>
  <si>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</si>
  <si>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</si>
  <si>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</si>
  <si>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</si>
  <si>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</si>
  <si>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</si>
  <si>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</si>
  <si>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</si>
  <si>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</si>
  <si>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</si>
  <si>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</si>
  <si>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</si>
  <si>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</si>
  <si>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</si>
  <si>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</si>
  <si>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</si>
  <si>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</si>
  <si>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</si>
  <si>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</si>
  <si>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</si>
  <si>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</si>
  <si>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</si>
  <si>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</si>
  <si>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</si>
  <si>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</si>
  <si>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</si>
  <si>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</si>
  <si>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</si>
  <si>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</si>
  <si>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</si>
  <si>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</si>
  <si>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</si>
  <si>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</si>
  <si>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</si>
  <si>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</si>
  <si>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</si>
  <si>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</si>
  <si>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</si>
  <si>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</si>
  <si>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</si>
  <si>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</si>
  <si>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</si>
  <si>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</si>
  <si>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</si>
  <si>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</si>
  <si>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</si>
  <si>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</si>
  <si>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</si>
  <si>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</si>
  <si>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</si>
  <si>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</si>
  <si>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</si>
  <si>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</si>
  <si>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</si>
  <si>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</si>
  <si>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</si>
  <si>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</si>
  <si>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</si>
  <si>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</si>
  <si>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</si>
  <si>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</si>
  <si>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</si>
  <si>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</si>
  <si>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</si>
  <si>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</si>
  <si>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</si>
  <si>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</si>
  <si>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</si>
  <si>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</si>
  <si>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</si>
  <si>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</si>
  <si>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</si>
  <si>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</si>
  <si>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</si>
  <si>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</si>
  <si>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</si>
  <si>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</si>
  <si>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</si>
  <si>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</si>
  <si>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</si>
  <si>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</si>
  <si>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</si>
  <si>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</si>
  <si>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</si>
  <si>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</si>
  <si>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</si>
  <si>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</si>
  <si>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</si>
  <si>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</si>
  <si>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</si>
  <si>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</si>
  <si>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</si>
  <si>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</si>
  <si>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</si>
  <si>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</si>
  <si>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</si>
  <si>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</si>
  <si>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</si>
  <si>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</si>
  <si>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</si>
  <si>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</si>
  <si>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</si>
  <si>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</si>
  <si>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</si>
  <si>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</si>
  <si>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</si>
  <si>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</si>
  <si>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</si>
  <si>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</si>
  <si>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</si>
  <si>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</si>
  <si>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</si>
  <si>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</si>
  <si>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</si>
  <si>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</si>
  <si>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</si>
  <si>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</si>
  <si>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</si>
  <si>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</si>
  <si>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</si>
  <si>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</si>
  <si>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</si>
  <si>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</si>
  <si>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</si>
  <si>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</si>
  <si>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</si>
  <si>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</si>
  <si>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</si>
  <si>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</si>
  <si>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</si>
  <si>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</si>
  <si>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</si>
  <si>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</si>
  <si>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</si>
  <si>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</si>
  <si>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</si>
  <si>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</si>
  <si>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</si>
  <si>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</si>
  <si>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</si>
  <si>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</si>
  <si>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</si>
  <si>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</si>
  <si>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</si>
  <si>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</si>
  <si>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</si>
  <si>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</si>
  <si>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</si>
  <si>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</si>
  <si>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</si>
  <si>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</si>
  <si>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</si>
  <si>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</si>
  <si>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</si>
  <si>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</si>
  <si>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</si>
  <si>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</si>
  <si>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</si>
  <si>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</si>
  <si>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</si>
  <si>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</si>
  <si>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</si>
  <si>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</si>
  <si>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</si>
  <si>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</si>
  <si>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</si>
  <si>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</si>
  <si>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</si>
  <si>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</si>
  <si>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</si>
  <si>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</si>
  <si>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</si>
  <si>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</si>
  <si>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</si>
  <si>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</si>
  <si>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</si>
  <si>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</si>
  <si>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</si>
  <si>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</si>
  <si>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</si>
  <si>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</si>
  <si>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</si>
  <si>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</si>
  <si>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</si>
  <si>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</si>
  <si>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</si>
  <si>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</si>
  <si>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</si>
  <si>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</si>
  <si>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</si>
  <si>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</si>
  <si>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</si>
  <si>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</si>
  <si>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</si>
  <si>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</si>
  <si>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</si>
  <si>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</si>
  <si>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</si>
  <si>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</si>
  <si>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</si>
  <si>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</si>
  <si>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</si>
  <si>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</si>
  <si>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</si>
  <si>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</si>
  <si>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</si>
  <si>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</si>
  <si>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</si>
  <si>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</si>
  <si>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</si>
  <si>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</si>
  <si>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</si>
  <si>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</si>
  <si>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</si>
  <si>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</si>
  <si>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</si>
  <si>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</si>
  <si>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</si>
  <si>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</si>
  <si>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</si>
  <si>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</si>
  <si>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</si>
  <si>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</si>
  <si>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</si>
  <si>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</si>
  <si>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</si>
  <si>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</si>
  <si>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</si>
  <si>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</si>
  <si>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</si>
  <si>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</si>
  <si>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</si>
  <si>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</si>
  <si>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</si>
  <si>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</si>
  <si>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</si>
  <si>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</si>
  <si>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</si>
  <si>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</si>
  <si>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</si>
  <si>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</si>
  <si>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</si>
  <si>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</si>
  <si>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</si>
  <si>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</si>
  <si>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</si>
  <si>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</si>
  <si>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</si>
  <si>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</si>
  <si>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</si>
  <si>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</si>
  <si>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</si>
  <si>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</si>
  <si>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</si>
  <si>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</si>
  <si>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</si>
  <si>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</si>
  <si>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</si>
  <si>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</si>
  <si>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</si>
  <si>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</si>
  <si>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</si>
  <si>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</si>
  <si>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</si>
  <si>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</si>
  <si>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</si>
  <si>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</si>
  <si>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</si>
  <si>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</si>
  <si>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</si>
  <si>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</si>
  <si>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</si>
  <si>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</si>
  <si>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</si>
  <si>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</si>
  <si>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</si>
  <si>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</si>
  <si>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</si>
  <si>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</si>
  <si>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</si>
  <si>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</si>
  <si>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</si>
  <si>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</si>
  <si>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</si>
  <si>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</si>
  <si>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</si>
  <si>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</si>
  <si>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</si>
  <si>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</si>
  <si>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</si>
  <si>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</si>
  <si>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</si>
  <si>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</si>
  <si>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</si>
  <si>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</si>
  <si>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</si>
  <si>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</si>
  <si>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</si>
  <si>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</si>
  <si>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</si>
  <si>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</si>
  <si>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</si>
  <si>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</si>
  <si>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</si>
  <si>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</si>
  <si>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</si>
  <si>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</si>
  <si>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</si>
  <si>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</si>
  <si>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</si>
  <si>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</si>
  <si>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</si>
  <si>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</si>
  <si>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</si>
  <si>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</si>
  <si>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</si>
  <si>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</si>
  <si>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</si>
  <si>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</si>
  <si>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</si>
  <si>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</si>
  <si>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</si>
  <si>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</si>
  <si>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</si>
  <si>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</si>
  <si>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</si>
  <si>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</si>
  <si>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</si>
  <si>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</si>
  <si>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</si>
  <si>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</si>
  <si>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</si>
  <si>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</si>
  <si>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</si>
  <si>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</si>
  <si>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</si>
  <si>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</si>
  <si>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</si>
  <si>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</si>
  <si>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</si>
  <si>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</si>
  <si>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</si>
  <si>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</si>
  <si>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</si>
  <si>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</si>
  <si>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</si>
  <si>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</si>
  <si>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</si>
  <si>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</si>
  <si>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</si>
  <si>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</si>
  <si>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</si>
  <si>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</si>
  <si>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</si>
  <si>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</si>
  <si>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</si>
  <si>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</si>
  <si>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</si>
  <si>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</si>
  <si>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</si>
  <si>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</si>
  <si>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</si>
  <si>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</si>
  <si>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</si>
  <si>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</si>
  <si>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</si>
  <si>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</si>
  <si>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</si>
  <si>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</si>
  <si>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</si>
  <si>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</si>
  <si>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</si>
  <si>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</si>
  <si>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</si>
  <si>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</si>
  <si>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</si>
  <si>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</si>
  <si>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</si>
  <si>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</si>
  <si>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</si>
  <si>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</si>
  <si>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</si>
  <si>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</si>
  <si>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</si>
  <si>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</si>
  <si>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</si>
  <si>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</si>
  <si>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</si>
  <si>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</si>
  <si>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</si>
  <si>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</si>
  <si>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</si>
  <si>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</si>
  <si>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</si>
  <si>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</si>
  <si>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</si>
  <si>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</si>
  <si>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</si>
  <si>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</si>
  <si>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</si>
  <si>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</si>
  <si>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</si>
  <si>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</si>
  <si>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</si>
  <si>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</si>
  <si>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</si>
  <si>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</si>
  <si>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</si>
  <si>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</si>
  <si>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</si>
  <si>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</si>
  <si>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</si>
  <si>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</si>
  <si>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</si>
  <si>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</si>
  <si>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</si>
  <si>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</si>
  <si>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</si>
  <si>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</si>
  <si>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</si>
  <si>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</si>
  <si>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</si>
  <si>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</si>
  <si>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</si>
  <si>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</si>
  <si>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</si>
  <si>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</si>
  <si>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</si>
  <si>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</si>
  <si>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</si>
  <si>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</si>
  <si>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</si>
  <si>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</si>
  <si>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</si>
  <si>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</si>
  <si>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</si>
  <si>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</si>
  <si>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</si>
  <si>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</si>
  <si>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</si>
  <si>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</si>
  <si>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</si>
  <si>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</si>
  <si>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</si>
  <si>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</si>
  <si>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</si>
  <si>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</si>
  <si>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</si>
  <si>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</si>
  <si>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</si>
  <si>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</si>
  <si>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</si>
  <si>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</si>
  <si>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</si>
  <si>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</si>
  <si>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</si>
  <si>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</si>
  <si>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</si>
  <si>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</si>
  <si>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</si>
  <si>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</si>
  <si>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</si>
  <si>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</si>
  <si>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</si>
  <si>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</si>
  <si>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</si>
  <si>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</si>
  <si>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</si>
  <si>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</si>
  <si>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</si>
  <si>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</si>
  <si>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</si>
  <si>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</si>
  <si>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</si>
  <si>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</si>
  <si>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</si>
  <si>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</si>
  <si>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</si>
  <si>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</si>
  <si>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</si>
  <si>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</si>
  <si>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</si>
  <si>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</si>
  <si>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</si>
  <si>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</si>
  <si>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</si>
  <si>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</si>
  <si>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</si>
  <si>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</si>
  <si>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</si>
  <si>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</si>
  <si>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</si>
  <si>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</si>
  <si>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</si>
  <si>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</si>
  <si>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</si>
  <si>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</si>
  <si>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</si>
  <si>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</si>
  <si>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</si>
  <si>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</si>
  <si>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</si>
  <si>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</si>
  <si>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</si>
  <si>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</si>
  <si>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</si>
  <si>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</si>
  <si>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</si>
  <si>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</si>
  <si>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</si>
  <si>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</si>
  <si>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</si>
  <si>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</si>
  <si>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</si>
  <si>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</si>
  <si>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</si>
  <si>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</si>
  <si>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</si>
  <si>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</si>
  <si>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</si>
  <si>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</si>
  <si>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</si>
  <si>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</si>
  <si>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</si>
  <si>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</si>
  <si>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</si>
  <si>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</si>
  <si>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</si>
  <si>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</si>
  <si>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</si>
  <si>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</si>
  <si>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</si>
  <si>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</si>
  <si>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</si>
  <si>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</si>
  <si>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</si>
  <si>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</si>
  <si>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</si>
  <si>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</si>
  <si>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</si>
  <si>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</si>
  <si>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</si>
  <si>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</si>
  <si>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</si>
  <si>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</si>
  <si>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</si>
  <si>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</si>
  <si>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</si>
  <si>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</si>
  <si>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</si>
  <si>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</si>
  <si>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</si>
  <si>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</si>
  <si>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</si>
  <si>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</si>
  <si>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</si>
  <si>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</si>
  <si>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</si>
  <si>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</si>
  <si>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</si>
  <si>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</si>
  <si>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</si>
  <si>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</si>
  <si>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</si>
  <si>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</si>
  <si>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</si>
  <si>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</si>
  <si>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</si>
  <si>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</si>
  <si>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</si>
  <si>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</si>
  <si>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</si>
  <si>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</si>
  <si>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</si>
  <si>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</si>
  <si>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</si>
  <si>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</si>
  <si>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</si>
  <si>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</si>
  <si>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</si>
  <si>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</si>
  <si>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</si>
  <si>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</si>
  <si>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</si>
  <si>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</si>
  <si>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</si>
  <si>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</si>
  <si>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</si>
  <si>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</si>
  <si>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</si>
  <si>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</si>
  <si>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</si>
  <si>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</si>
  <si>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</si>
  <si>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</si>
  <si>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</si>
  <si>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</si>
  <si>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</si>
  <si>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</si>
  <si>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</si>
  <si>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</si>
  <si>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</si>
  <si>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</si>
  <si>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</si>
  <si>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</si>
  <si>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</si>
  <si>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</si>
  <si>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</si>
  <si>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</si>
  <si>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</si>
  <si>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</si>
  <si>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</si>
  <si>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</si>
  <si>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</si>
  <si>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</si>
  <si>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</si>
  <si>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</si>
  <si>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</si>
  <si>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</si>
  <si>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</si>
  <si>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</si>
  <si>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</si>
  <si>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</si>
  <si>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</si>
  <si>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</si>
  <si>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</si>
  <si>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</si>
  <si>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</si>
  <si>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</si>
  <si>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</si>
  <si>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</si>
  <si>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</si>
  <si>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</si>
  <si>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</si>
  <si>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</si>
  <si>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</si>
  <si>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</si>
  <si>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</si>
  <si>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</si>
  <si>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</si>
  <si>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</si>
  <si>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</si>
  <si>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</si>
  <si>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</si>
  <si>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</si>
  <si>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</si>
  <si>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</si>
  <si>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</si>
  <si>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</si>
  <si>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</si>
  <si>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</si>
  <si>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</si>
  <si>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</si>
  <si>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</si>
  <si>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</si>
  <si>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</si>
  <si>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</si>
  <si>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</si>
  <si>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</si>
  <si>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</si>
  <si>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</si>
  <si>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</si>
  <si>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</si>
  <si>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</si>
  <si>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</si>
  <si>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</si>
  <si>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</si>
  <si>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</si>
  <si>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</si>
  <si>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</si>
  <si>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</si>
  <si>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</si>
  <si>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</si>
  <si>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</si>
  <si>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</si>
  <si>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</si>
  <si>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</si>
  <si>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</si>
  <si>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</si>
  <si>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</si>
  <si>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</si>
  <si>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</si>
  <si>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</si>
  <si>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</si>
  <si>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</si>
  <si>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</si>
  <si>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</si>
  <si>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</si>
  <si>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</si>
  <si>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</si>
  <si>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</si>
  <si>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</si>
  <si>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</si>
  <si>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</si>
  <si>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</si>
  <si>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</si>
  <si>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</si>
  <si>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</si>
  <si>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</si>
  <si>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</si>
  <si>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</si>
  <si>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</si>
  <si>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</si>
  <si>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</si>
  <si>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</si>
  <si>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</si>
  <si>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</si>
  <si>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</si>
  <si>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</si>
  <si>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</si>
  <si>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</si>
  <si>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</si>
  <si>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</si>
  <si>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</si>
  <si>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</si>
  <si>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</si>
  <si>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</si>
  <si>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</si>
  <si>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</si>
  <si>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</si>
  <si>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</si>
  <si>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</si>
  <si>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</si>
  <si>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</si>
  <si>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</si>
  <si>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</si>
  <si>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</si>
  <si>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</si>
  <si>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</si>
  <si>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</si>
  <si>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</si>
  <si>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</si>
  <si>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</si>
  <si>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</si>
  <si>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</si>
  <si>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</si>
  <si>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</si>
  <si>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</si>
  <si>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</si>
  <si>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</si>
  <si>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</si>
  <si>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</si>
  <si>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</si>
  <si>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</si>
  <si>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</si>
  <si>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</si>
  <si>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</si>
  <si>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</si>
  <si>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</si>
  <si>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</si>
  <si>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</si>
  <si>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</si>
  <si>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</si>
  <si>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</si>
  <si>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</si>
  <si>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</si>
  <si>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</si>
  <si>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</si>
  <si>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</si>
  <si>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</si>
  <si>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</si>
  <si>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</si>
  <si>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</si>
  <si>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</si>
  <si>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</si>
  <si>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</si>
  <si>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</si>
  <si>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</si>
  <si>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</si>
  <si>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</si>
  <si>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</si>
  <si>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</si>
  <si>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</si>
  <si>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</si>
  <si>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</si>
  <si>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</si>
  <si>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</si>
  <si>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</si>
  <si>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</si>
  <si>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</si>
  <si>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</si>
  <si>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</si>
  <si>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</si>
  <si>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</si>
  <si>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</si>
  <si>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</si>
  <si>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</si>
  <si>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</si>
  <si>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</si>
  <si>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</si>
  <si>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</si>
  <si>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</si>
  <si>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</si>
  <si>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</si>
  <si>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</si>
  <si>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</si>
  <si>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</si>
  <si>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</si>
  <si>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</si>
  <si>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</si>
  <si>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</si>
  <si>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</si>
  <si>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</si>
  <si>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</si>
  <si>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</si>
  <si>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</si>
  <si>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</si>
  <si>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</si>
  <si>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</si>
  <si>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</si>
  <si>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</si>
  <si>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</si>
  <si>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</si>
  <si>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</si>
  <si>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</si>
  <si>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</si>
  <si>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</si>
  <si>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</si>
  <si>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</si>
  <si>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</si>
  <si>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</si>
  <si>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</si>
  <si>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</si>
  <si>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</si>
  <si>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</si>
  <si>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</si>
  <si>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</si>
  <si>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</si>
  <si>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</si>
  <si>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</si>
  <si>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</si>
  <si>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</si>
  <si>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</si>
  <si>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</si>
  <si>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</si>
  <si>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</si>
  <si>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</si>
  <si>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</si>
  <si>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</si>
  <si>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</si>
  <si>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</si>
  <si>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</si>
  <si>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</si>
  <si>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</si>
  <si>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</si>
  <si>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</si>
  <si>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</si>
  <si>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</si>
  <si>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</si>
  <si>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</si>
  <si>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</si>
  <si>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</si>
  <si>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</si>
  <si>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</si>
  <si>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</si>
  <si>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</si>
  <si>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</si>
  <si>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</si>
  <si>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</si>
  <si>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</si>
  <si>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</si>
  <si>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</si>
  <si>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</si>
  <si>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</si>
  <si>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</si>
  <si>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</si>
  <si>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</si>
  <si>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</si>
  <si>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</si>
  <si>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</si>
  <si>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</si>
  <si>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</si>
  <si>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</si>
  <si>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</si>
  <si>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</si>
  <si>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</si>
  <si>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</si>
  <si>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</si>
  <si>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</si>
  <si>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</si>
  <si>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</si>
  <si>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</si>
  <si>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</si>
  <si>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</si>
  <si>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</si>
  <si>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</si>
  <si>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</si>
  <si>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</si>
  <si>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</si>
  <si>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</si>
  <si>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</si>
  <si>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</si>
  <si>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</si>
  <si>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</si>
  <si>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</si>
  <si>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</si>
  <si>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</si>
  <si>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</si>
  <si>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</si>
  <si>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</si>
  <si>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</si>
  <si>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</si>
  <si>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</si>
  <si>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</si>
  <si>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</si>
  <si>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</si>
  <si>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</si>
  <si>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</si>
  <si>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</si>
  <si>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</si>
  <si>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</si>
  <si>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</si>
  <si>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</si>
  <si>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</si>
  <si>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</si>
  <si>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</si>
  <si>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</si>
  <si>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</si>
  <si>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</si>
  <si>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</si>
  <si>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</si>
  <si>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</si>
  <si>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</si>
  <si>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</si>
  <si>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</si>
  <si>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</si>
  <si>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</si>
  <si>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</si>
  <si>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</si>
  <si>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</si>
  <si>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</si>
  <si>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</si>
  <si>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</si>
  <si>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</si>
  <si>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</si>
  <si>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</si>
  <si>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</si>
  <si>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</si>
  <si>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</si>
  <si>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</si>
  <si>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</si>
  <si>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</si>
  <si>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</si>
  <si>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</si>
  <si>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</si>
  <si>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</si>
  <si>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</si>
  <si>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</si>
  <si>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</si>
  <si>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</si>
  <si>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</si>
  <si>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</si>
  <si>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</si>
  <si>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</si>
  <si>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</si>
  <si>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</si>
  <si>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</si>
  <si>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</si>
  <si>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</si>
  <si>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</si>
  <si>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</si>
  <si>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</si>
  <si>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</si>
  <si>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</si>
  <si>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</si>
  <si>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</si>
  <si>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</si>
  <si>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</si>
  <si>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</si>
  <si>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</si>
  <si>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</si>
  <si>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</si>
  <si>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</si>
  <si>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</si>
  <si>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</si>
  <si>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</si>
  <si>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</si>
  <si>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</si>
  <si>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</si>
  <si>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</si>
  <si>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</si>
  <si>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</si>
  <si>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</si>
  <si>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</si>
  <si>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</si>
  <si>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</si>
  <si>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</si>
  <si>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</si>
  <si>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</si>
  <si>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</si>
  <si>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</si>
  <si>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</si>
  <si>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</si>
  <si>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</si>
  <si>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</si>
  <si>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</si>
  <si>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</si>
  <si>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</si>
  <si>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</si>
  <si>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</si>
  <si>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</si>
  <si>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</si>
  <si>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</si>
  <si>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</si>
  <si>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</si>
  <si>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</si>
  <si>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</si>
  <si>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</si>
  <si>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</si>
  <si>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</si>
  <si>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</si>
  <si>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</si>
  <si>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</si>
  <si>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</si>
  <si>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</si>
  <si>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</si>
  <si>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</si>
  <si>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</si>
  <si>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</si>
  <si>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</si>
  <si>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</si>
  <si>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</si>
  <si>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</si>
  <si>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</si>
  <si>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</si>
  <si>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</si>
  <si>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</si>
  <si>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</si>
  <si>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</si>
  <si>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</si>
  <si>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</si>
  <si>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</si>
  <si>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</si>
  <si>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</si>
  <si>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</si>
  <si>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</si>
  <si>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</si>
  <si>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</si>
  <si>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</si>
  <si>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</si>
  <si>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</si>
  <si>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</si>
  <si>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</si>
  <si>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</si>
  <si>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</si>
  <si>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</si>
  <si>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</si>
  <si>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</si>
  <si>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</si>
  <si>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</si>
  <si>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</si>
  <si>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</si>
  <si>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</si>
  <si>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</si>
  <si>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</si>
  <si>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</si>
  <si>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</si>
  <si>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</si>
  <si>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</si>
  <si>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</si>
  <si>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</si>
  <si>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</si>
  <si>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</si>
  <si>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</si>
  <si>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</si>
  <si>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</si>
  <si>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</si>
  <si>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</si>
  <si>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</si>
  <si>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</si>
  <si>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</si>
  <si>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</si>
  <si>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</si>
  <si>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</si>
  <si>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</si>
  <si>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</si>
  <si>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</si>
  <si>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</si>
  <si>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</si>
  <si>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</si>
  <si>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</si>
  <si>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</si>
  <si>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</si>
  <si>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</si>
  <si>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</si>
  <si>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</si>
  <si>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</si>
  <si>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</si>
  <si>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</si>
  <si>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</si>
  <si>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</si>
  <si>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</si>
  <si>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</si>
  <si>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</si>
  <si>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</si>
  <si>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</si>
  <si>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</si>
  <si>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</si>
  <si>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</si>
  <si>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</si>
  <si>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</si>
  <si>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</si>
  <si>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</si>
  <si>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</si>
  <si>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</si>
  <si>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</si>
  <si>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</si>
  <si>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</si>
  <si>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</si>
  <si>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</si>
  <si>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</si>
  <si>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</si>
  <si>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</si>
  <si>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</si>
  <si>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</si>
  <si>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</si>
  <si>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</si>
  <si>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</si>
  <si>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</si>
  <si>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</si>
  <si>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</si>
  <si>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</si>
  <si>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</si>
  <si>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</si>
  <si>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</si>
  <si>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</si>
  <si>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</si>
  <si>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</si>
  <si>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</si>
  <si>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</si>
  <si>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</si>
  <si>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</si>
  <si>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</si>
  <si>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</si>
  <si>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</si>
  <si>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</si>
  <si>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</si>
  <si>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</si>
  <si>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</si>
  <si>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</si>
  <si>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</si>
  <si>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</si>
  <si>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</si>
  <si>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</si>
  <si>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</si>
  <si>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</si>
  <si>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</si>
  <si>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</si>
  <si>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</si>
  <si>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</si>
  <si>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</si>
  <si>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</si>
  <si>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</si>
  <si>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</si>
  <si>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</si>
  <si>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</si>
  <si>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</si>
  <si>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</si>
  <si>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</si>
  <si>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</si>
  <si>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</si>
  <si>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</si>
  <si>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</si>
  <si>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</si>
  <si>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</si>
  <si>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</si>
  <si>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</si>
  <si>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</si>
  <si>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</si>
  <si>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</si>
  <si>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</si>
  <si>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</si>
  <si>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</si>
  <si>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</si>
  <si>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</si>
  <si>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</si>
  <si>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</si>
  <si>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</si>
  <si>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</si>
  <si>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</si>
  <si>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</si>
  <si>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</si>
  <si>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</si>
  <si>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</si>
  <si>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</si>
  <si>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</si>
  <si>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</si>
  <si>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</si>
  <si>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</si>
  <si>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</si>
  <si>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</si>
  <si>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</si>
  <si>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</si>
  <si>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</si>
  <si>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</si>
  <si>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</si>
  <si>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</si>
  <si>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</si>
  <si>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</si>
  <si>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</si>
  <si>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</si>
  <si>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</si>
  <si>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</si>
  <si>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</si>
  <si>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</si>
  <si>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</si>
  <si>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</si>
  <si>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</si>
  <si>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</si>
  <si>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</si>
  <si>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</si>
  <si>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</si>
  <si>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</si>
  <si>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</si>
  <si>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</si>
  <si>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</si>
  <si>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</si>
  <si>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</si>
  <si>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</si>
  <si>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</si>
  <si>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</si>
  <si>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</si>
  <si>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</si>
  <si>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</si>
  <si>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</si>
  <si>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</si>
  <si>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</si>
  <si>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</si>
  <si>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</si>
  <si>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</si>
  <si>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</si>
  <si>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</si>
  <si>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</si>
  <si>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</si>
  <si>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</si>
  <si>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</si>
  <si>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</si>
  <si>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</si>
  <si>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</si>
  <si>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</si>
  <si>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</si>
  <si>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</si>
  <si>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</si>
  <si>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</si>
  <si>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</si>
  <si>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</si>
  <si>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</si>
  <si>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</si>
  <si>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</si>
  <si>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</si>
  <si>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</si>
  <si>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</si>
  <si>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</si>
  <si>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</si>
  <si>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</si>
  <si>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</si>
  <si>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</si>
  <si>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</si>
  <si>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</si>
  <si>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</si>
  <si>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</si>
  <si>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</si>
  <si>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</si>
  <si>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</si>
  <si>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</si>
  <si>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</si>
  <si>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</si>
  <si>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</si>
  <si>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</si>
  <si>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</si>
  <si>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</si>
  <si>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</si>
  <si>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</si>
  <si>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</si>
  <si>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</si>
  <si>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</si>
  <si>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</si>
  <si>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</si>
  <si>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</si>
  <si>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</si>
  <si>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</si>
  <si>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</si>
  <si>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</si>
  <si>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</si>
  <si>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</si>
  <si>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</si>
  <si>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</si>
  <si>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</si>
  <si>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</si>
  <si>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</si>
  <si>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</si>
  <si>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</si>
  <si>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</si>
  <si>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</si>
  <si>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</si>
  <si>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</si>
  <si>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</si>
  <si>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</si>
  <si>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</si>
  <si>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</si>
  <si>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</si>
  <si>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</si>
  <si>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</si>
  <si>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</si>
  <si>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</si>
  <si>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</si>
  <si>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</si>
  <si>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</si>
  <si>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</si>
  <si>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</si>
  <si>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</si>
  <si>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</si>
  <si>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</si>
  <si>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</si>
  <si>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</si>
  <si>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</si>
  <si>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</si>
  <si>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</si>
  <si>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</si>
  <si>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</si>
  <si>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</si>
  <si>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</si>
  <si>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</si>
  <si>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</si>
  <si>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</si>
  <si>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</si>
  <si>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</si>
  <si>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</si>
  <si>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</si>
  <si>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</si>
  <si>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</si>
  <si>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</si>
  <si>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</si>
  <si>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</si>
  <si>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</si>
  <si>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</si>
  <si>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</si>
  <si>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</si>
  <si>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</si>
  <si>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</si>
  <si>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</si>
  <si>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</si>
  <si>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</si>
  <si>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</si>
  <si>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</si>
  <si>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</si>
  <si>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</si>
  <si>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</si>
  <si>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</si>
  <si>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</si>
  <si>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</si>
  <si>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</si>
  <si>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</si>
  <si>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</si>
  <si>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</si>
  <si>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</si>
  <si>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</si>
  <si>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</si>
  <si>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</si>
  <si>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</si>
  <si>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</si>
  <si>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</si>
  <si>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</si>
  <si>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</si>
  <si>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</si>
  <si>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</si>
  <si>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</si>
  <si>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</si>
  <si>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</si>
  <si>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</si>
  <si>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</si>
  <si>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</si>
  <si>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</si>
  <si>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</si>
  <si>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</si>
  <si>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</si>
  <si>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</si>
  <si>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</si>
  <si>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</si>
  <si>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</si>
  <si>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</si>
  <si>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</si>
  <si>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</si>
  <si>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</si>
  <si>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</si>
  <si>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</si>
  <si>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</si>
  <si>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</si>
  <si>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</si>
  <si>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</si>
  <si>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</si>
  <si>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</si>
  <si>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</si>
  <si>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</si>
  <si>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</si>
  <si>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</si>
  <si>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</si>
  <si>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</si>
  <si>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</si>
  <si>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</si>
  <si>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</si>
  <si>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</si>
  <si>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</si>
  <si>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</si>
  <si>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</si>
  <si>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</si>
  <si>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</si>
  <si>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</si>
  <si>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</si>
  <si>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</si>
  <si>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</si>
  <si>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</si>
  <si>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</si>
  <si>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</si>
  <si>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</si>
  <si>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</si>
  <si>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</si>
  <si>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</si>
  <si>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</si>
  <si>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</si>
  <si>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</si>
  <si>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</si>
  <si>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</si>
  <si>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</si>
  <si>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</si>
  <si>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</si>
  <si>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</si>
  <si>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</si>
  <si>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</si>
  <si>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</si>
  <si>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</si>
  <si>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</si>
  <si>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</si>
  <si>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</si>
  <si>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</si>
  <si>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</si>
  <si>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</si>
  <si>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</si>
  <si>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</si>
  <si>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</si>
  <si>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</si>
  <si>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</si>
  <si>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</si>
  <si>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</si>
  <si>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</si>
  <si>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</si>
  <si>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</si>
  <si>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</si>
  <si>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</si>
  <si>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</si>
  <si>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</si>
  <si>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</si>
  <si>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</si>
  <si>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</si>
  <si>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</si>
  <si>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</si>
  <si>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</si>
  <si>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</si>
  <si>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</si>
  <si>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</si>
  <si>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</si>
  <si>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</si>
  <si>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</si>
  <si>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</si>
  <si>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</si>
  <si>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</si>
  <si>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</si>
  <si>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</si>
  <si>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</si>
  <si>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</si>
  <si>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</si>
  <si>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</si>
  <si>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</si>
  <si>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</si>
  <si>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</si>
  <si>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</si>
  <si>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</si>
  <si>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</si>
  <si>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</si>
  <si>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</si>
  <si>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</si>
  <si>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</si>
  <si>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</si>
  <si>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</si>
  <si>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</si>
  <si>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</si>
  <si>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</si>
  <si>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</si>
  <si>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</si>
  <si>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</si>
  <si>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</si>
  <si>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</si>
  <si>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</si>
  <si>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</si>
  <si>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</si>
  <si>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</si>
  <si>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</si>
  <si>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</si>
  <si>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</si>
  <si>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</si>
  <si>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</si>
  <si>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</si>
  <si>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</si>
  <si>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</si>
  <si>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</si>
  <si>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</si>
  <si>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</si>
  <si>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</si>
  <si>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</si>
  <si>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</si>
  <si>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</si>
  <si>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</si>
  <si>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</si>
  <si>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</si>
  <si>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</si>
  <si>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</si>
  <si>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</si>
  <si>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</si>
  <si>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</si>
  <si>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</si>
  <si>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</si>
  <si>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</si>
  <si>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</si>
  <si>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</si>
  <si>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</si>
  <si>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</si>
  <si>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</si>
  <si>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</si>
  <si>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</si>
  <si>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</si>
  <si>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</si>
  <si>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</si>
  <si>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</si>
  <si>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</si>
  <si>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</si>
  <si>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</si>
  <si>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</si>
  <si>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</si>
  <si>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</si>
  <si>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</si>
  <si>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</si>
  <si>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</si>
  <si>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</si>
  <si>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</si>
  <si>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</si>
  <si>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</si>
  <si>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</si>
  <si>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</si>
  <si>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</si>
  <si>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</si>
  <si>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</si>
  <si>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</si>
  <si>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</si>
  <si>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</si>
  <si>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</si>
  <si>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</si>
  <si>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</si>
  <si>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</si>
  <si>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</si>
  <si>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</si>
  <si>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</si>
  <si>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</si>
  <si>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</si>
  <si>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</si>
  <si>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</si>
  <si>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</si>
  <si>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</si>
  <si>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</si>
  <si>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</si>
  <si>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</si>
  <si>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</si>
  <si>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</si>
  <si>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</si>
  <si>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</si>
  <si>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</si>
  <si>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</si>
  <si>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</si>
  <si>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</si>
  <si>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</si>
  <si>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</si>
  <si>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</si>
  <si>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</si>
  <si>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</si>
  <si>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</si>
  <si>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</si>
  <si>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</si>
  <si>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</si>
  <si>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</si>
  <si>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</si>
  <si>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</si>
  <si>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</si>
  <si>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</si>
  <si>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</si>
  <si>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</si>
  <si>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</si>
  <si>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</si>
  <si>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</si>
  <si>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</si>
  <si>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</si>
  <si>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</si>
  <si>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</si>
  <si>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</si>
  <si>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</si>
  <si>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</si>
  <si>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</si>
  <si>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</si>
  <si>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</si>
  <si>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</si>
  <si>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</si>
  <si>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</si>
  <si>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</si>
  <si>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</si>
  <si>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</si>
  <si>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</si>
  <si>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</si>
  <si>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</si>
  <si>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</si>
  <si>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</si>
  <si>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</si>
  <si>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</si>
  <si>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</si>
  <si>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</si>
  <si>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</si>
  <si>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</si>
  <si>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</si>
  <si>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</si>
  <si>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</si>
  <si>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</si>
  <si>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</si>
  <si>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</si>
  <si>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</si>
  <si>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</si>
  <si>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</si>
  <si>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</si>
  <si>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</si>
  <si>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</si>
  <si>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</si>
  <si>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</si>
  <si>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</si>
  <si>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</si>
  <si>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</si>
  <si>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</si>
  <si>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</si>
  <si>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</si>
  <si>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</si>
  <si>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</si>
  <si>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</si>
  <si>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</si>
  <si>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</si>
  <si>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</si>
  <si>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</si>
  <si>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</si>
  <si>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</si>
  <si>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</si>
  <si>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</si>
  <si>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</si>
  <si>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</si>
  <si>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</si>
  <si>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</si>
  <si>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</si>
  <si>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</si>
  <si>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</si>
  <si>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</si>
  <si>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</si>
  <si>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</si>
  <si>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</si>
  <si>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</si>
  <si>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</si>
  <si>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</si>
  <si>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</si>
  <si>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</si>
  <si>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</si>
  <si>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</si>
  <si>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</si>
  <si>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</si>
  <si>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</si>
  <si>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</si>
  <si>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</si>
  <si>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</si>
  <si>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</si>
  <si>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</si>
  <si>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</si>
  <si>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</si>
  <si>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</si>
  <si>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</si>
  <si>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</si>
  <si>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</si>
  <si>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</si>
  <si>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</si>
  <si>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</si>
  <si>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</si>
  <si>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</si>
  <si>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</si>
  <si>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</si>
  <si>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</si>
  <si>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</si>
  <si>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</si>
  <si>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</si>
  <si>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</si>
  <si>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</si>
  <si>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</si>
  <si>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</si>
  <si>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</si>
  <si>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</si>
  <si>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</si>
  <si>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</si>
  <si>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</si>
  <si>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</si>
  <si>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</si>
  <si>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</si>
  <si>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</si>
  <si>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</si>
  <si>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</si>
  <si>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</si>
  <si>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</si>
  <si>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</si>
  <si>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</si>
  <si>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</si>
  <si>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</si>
  <si>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</si>
  <si>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</si>
  <si>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</si>
  <si>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</si>
  <si>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</si>
  <si>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</si>
  <si>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</si>
  <si>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</si>
  <si>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</si>
  <si>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</si>
  <si>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</si>
  <si>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</si>
  <si>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</si>
  <si>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</si>
  <si>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</si>
  <si>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</si>
  <si>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</si>
  <si>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</si>
  <si>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</si>
  <si>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</si>
  <si>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</si>
  <si>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</si>
  <si>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</si>
  <si>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</si>
  <si>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</si>
  <si>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</si>
  <si>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</si>
  <si>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</si>
  <si>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</si>
  <si>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</si>
  <si>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</si>
  <si>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</si>
  <si>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</si>
  <si>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</si>
  <si>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</si>
  <si>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</si>
  <si>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</si>
  <si>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</si>
  <si>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</si>
  <si>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</si>
  <si>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</si>
  <si>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</si>
  <si>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</si>
  <si>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</si>
  <si>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</si>
  <si>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</si>
  <si>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</si>
  <si>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</si>
  <si>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</si>
  <si>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</si>
  <si>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</si>
  <si>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</si>
  <si>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</si>
  <si>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</si>
  <si>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</si>
  <si>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</si>
  <si>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</si>
  <si>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</si>
  <si>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</si>
  <si>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</si>
  <si>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</si>
  <si>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</si>
  <si>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</si>
  <si>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</si>
  <si>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</si>
  <si>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</si>
  <si>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</si>
  <si>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</si>
  <si>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</si>
  <si>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</si>
  <si>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</si>
  <si>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</si>
  <si>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</si>
  <si>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</si>
  <si>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</si>
  <si>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</si>
  <si>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</si>
  <si>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</si>
  <si>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</si>
  <si>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</si>
  <si>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</si>
  <si>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</si>
  <si>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</si>
  <si>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</si>
  <si>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</si>
  <si>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</si>
  <si>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</si>
  <si>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</si>
  <si>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</si>
  <si>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</si>
  <si>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</si>
  <si>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</si>
  <si>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</si>
  <si>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</si>
  <si>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</si>
  <si>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</si>
  <si>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</si>
  <si>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</si>
  <si>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</si>
  <si>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</si>
  <si>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</si>
  <si>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</si>
  <si>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</si>
  <si>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</si>
  <si>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</si>
  <si>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</si>
  <si>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</si>
  <si>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</si>
  <si>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</si>
  <si>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</si>
  <si>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</si>
  <si>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</si>
  <si>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</si>
  <si>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</si>
  <si>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</si>
  <si>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</si>
  <si>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</si>
  <si>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</si>
  <si>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</si>
  <si>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</si>
  <si>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</si>
  <si>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</si>
  <si>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</si>
  <si>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</si>
  <si>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</si>
  <si>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</si>
  <si>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</si>
  <si>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</si>
  <si>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</si>
  <si>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</si>
  <si>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</si>
  <si>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</si>
  <si>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</si>
  <si>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</si>
  <si>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</si>
  <si>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</si>
  <si>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</si>
  <si>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</si>
  <si>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</si>
  <si>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</si>
  <si>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</si>
  <si>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</si>
  <si>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</si>
  <si>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</si>
  <si>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</si>
  <si>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</si>
  <si>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</si>
  <si>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</si>
  <si>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</si>
  <si>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</si>
  <si>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</si>
  <si>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</si>
  <si>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</si>
  <si>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</si>
  <si>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</si>
  <si>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</si>
  <si>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</si>
  <si>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</si>
  <si>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</si>
  <si>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</si>
  <si>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</si>
  <si>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</si>
  <si>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</si>
  <si>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</si>
  <si>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</si>
  <si>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</si>
  <si>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</si>
  <si>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</si>
  <si>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</si>
  <si>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</si>
  <si>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</si>
  <si>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</si>
  <si>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</si>
  <si>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</si>
  <si>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</si>
  <si>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</si>
  <si>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</si>
  <si>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</si>
  <si>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</si>
  <si>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</si>
  <si>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</si>
  <si>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</si>
  <si>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</si>
  <si>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</si>
  <si>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</si>
  <si>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</si>
  <si>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</si>
  <si>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</si>
  <si>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</si>
  <si>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</si>
  <si>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</si>
  <si>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</si>
  <si>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</si>
  <si>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</si>
  <si>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</si>
  <si>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</si>
  <si>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</si>
  <si>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</si>
  <si>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</si>
  <si>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</si>
  <si>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</si>
  <si>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</si>
  <si>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</si>
  <si>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</si>
  <si>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</si>
  <si>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</si>
  <si>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</si>
  <si>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</si>
  <si>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</si>
  <si>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</si>
  <si>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</si>
  <si>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</si>
  <si>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</si>
  <si>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</si>
  <si>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</si>
  <si>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</si>
  <si>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</si>
  <si>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</si>
  <si>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</si>
  <si>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</si>
  <si>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</si>
  <si>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</si>
  <si>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</si>
  <si>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</si>
  <si>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</si>
  <si>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</si>
  <si>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</si>
  <si>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</si>
  <si>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</si>
  <si>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</si>
  <si>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</si>
  <si>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</si>
  <si>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</si>
  <si>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</si>
  <si>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</si>
  <si>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</si>
  <si>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</si>
  <si>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</si>
  <si>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</si>
  <si>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</si>
  <si>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</si>
  <si>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</si>
  <si>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</si>
  <si>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</si>
  <si>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</si>
  <si>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</si>
  <si>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</si>
  <si>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</si>
  <si>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</si>
  <si>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</si>
  <si>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</si>
  <si>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</si>
  <si>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</si>
  <si>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</si>
  <si>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</si>
  <si>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</si>
  <si>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</si>
  <si>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</si>
  <si>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</si>
  <si>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</si>
  <si>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</si>
  <si>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</si>
  <si>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</si>
  <si>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</si>
  <si>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</si>
  <si>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</si>
  <si>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</si>
  <si>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</si>
  <si>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</si>
  <si>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</si>
  <si>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</si>
  <si>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</si>
  <si>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</si>
  <si>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</si>
  <si>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</si>
  <si>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</si>
  <si>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</si>
  <si>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</si>
  <si>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</si>
  <si>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</si>
  <si>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</si>
  <si>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</si>
  <si>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</si>
  <si>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</si>
  <si>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</si>
  <si>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</si>
  <si>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</si>
  <si>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</si>
  <si>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</si>
  <si>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</si>
  <si>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</si>
  <si>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</si>
  <si>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</si>
  <si>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</si>
  <si>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</si>
  <si>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</si>
  <si>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</si>
  <si>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</si>
  <si>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</si>
  <si>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</si>
  <si>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</si>
  <si>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</si>
  <si>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</si>
  <si>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</si>
  <si>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</si>
  <si>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</si>
  <si>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</si>
  <si>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</si>
  <si>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</si>
  <si>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</si>
  <si>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</si>
  <si>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</si>
  <si>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</si>
  <si>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</si>
  <si>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</si>
  <si>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</si>
  <si>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</si>
  <si>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</si>
  <si>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</si>
  <si>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</si>
  <si>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</si>
  <si>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</si>
  <si>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</si>
  <si>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</si>
  <si>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</si>
  <si>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</si>
  <si>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</si>
  <si>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</si>
  <si>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</si>
  <si>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</si>
  <si>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</si>
  <si>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</si>
  <si>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</si>
  <si>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</si>
  <si>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</si>
  <si>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</si>
  <si>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</si>
  <si>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</si>
  <si>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</si>
  <si>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</si>
  <si>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</si>
  <si>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</si>
  <si>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</si>
  <si>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</si>
  <si>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</si>
  <si>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</si>
  <si>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</si>
  <si>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</si>
  <si>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</si>
  <si>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</si>
  <si>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</si>
  <si>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</si>
  <si>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</si>
  <si>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</si>
  <si>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</si>
  <si>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</si>
  <si>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</si>
  <si>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</si>
  <si>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</si>
  <si>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</si>
  <si>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</si>
  <si>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</si>
  <si>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</si>
  <si>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</si>
  <si>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</si>
  <si>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</si>
  <si>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</si>
  <si>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</si>
  <si>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</si>
  <si>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</si>
  <si>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</si>
  <si>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</si>
  <si>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</si>
  <si>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</si>
  <si>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</si>
  <si>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</si>
  <si>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</si>
  <si>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</si>
  <si>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</si>
  <si>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</si>
  <si>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</si>
  <si>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</si>
  <si>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</si>
  <si>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</si>
  <si>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</si>
  <si>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</si>
  <si>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</si>
  <si>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</si>
  <si>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</si>
  <si>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</si>
  <si>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</si>
  <si>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</si>
  <si>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</si>
  <si>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</si>
  <si>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</si>
  <si>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</si>
  <si>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</si>
  <si>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</si>
  <si>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</si>
  <si>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</si>
  <si>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</si>
  <si>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</si>
  <si>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</si>
  <si>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</si>
  <si>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</si>
  <si>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</si>
  <si>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</si>
  <si>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</si>
  <si>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</si>
  <si>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</si>
  <si>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</si>
  <si>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</si>
  <si>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</si>
  <si>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</si>
  <si>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</si>
  <si>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</si>
  <si>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</si>
  <si>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</si>
  <si>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</si>
  <si>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</si>
  <si>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</si>
  <si>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</si>
  <si>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</si>
  <si>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</si>
  <si>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</si>
  <si>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</si>
  <si>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</si>
  <si>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</si>
  <si>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</si>
  <si>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</si>
  <si>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</si>
  <si>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</si>
  <si>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</si>
  <si>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</si>
  <si>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</si>
  <si>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</si>
  <si>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</si>
  <si>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</si>
  <si>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</si>
  <si>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</si>
  <si>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</si>
  <si>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</si>
  <si>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</si>
  <si>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</si>
  <si>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</si>
  <si>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</si>
  <si>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</si>
  <si>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</si>
  <si>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</si>
  <si>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</si>
  <si>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</si>
  <si>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</si>
  <si>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</si>
  <si>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</si>
  <si>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</si>
  <si>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</si>
  <si>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</si>
  <si>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</si>
  <si>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</si>
  <si>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</si>
  <si>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</si>
  <si>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</si>
  <si>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</si>
  <si>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</si>
  <si>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</si>
  <si>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</si>
  <si>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</si>
  <si>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</si>
  <si>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</si>
  <si>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</si>
  <si>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</si>
  <si>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</si>
  <si>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</si>
  <si>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</si>
  <si>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</si>
  <si>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</si>
  <si>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</si>
  <si>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</si>
  <si>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</si>
  <si>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</si>
  <si>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</si>
  <si>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</si>
  <si>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</si>
  <si>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</si>
  <si>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</si>
  <si>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</si>
  <si>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</si>
  <si>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</si>
  <si>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</si>
  <si>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</si>
  <si>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</si>
  <si>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</si>
  <si>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</si>
  <si>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</si>
  <si>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</si>
  <si>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</si>
  <si>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</si>
  <si>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</si>
  <si>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</si>
  <si>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</si>
  <si>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</si>
  <si>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</si>
  <si>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</si>
  <si>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</si>
  <si>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</si>
  <si>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</si>
  <si>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</si>
  <si>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</si>
  <si>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</si>
  <si>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</si>
  <si>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</si>
  <si>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</si>
  <si>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</si>
  <si>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</si>
  <si>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</si>
  <si>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</si>
  <si>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</si>
  <si>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</si>
  <si>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</si>
  <si>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</si>
  <si>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</si>
  <si>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</si>
  <si>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</si>
  <si>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</si>
  <si>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</si>
  <si>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</si>
  <si>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</si>
  <si>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</si>
  <si>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</si>
  <si>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</si>
  <si>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</si>
  <si>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</si>
  <si>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</si>
  <si>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</si>
  <si>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</si>
  <si>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</si>
  <si>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</si>
  <si>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</si>
  <si>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</si>
  <si>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</si>
  <si>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</si>
  <si>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</si>
  <si>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</si>
  <si>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</si>
  <si>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</si>
  <si>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</si>
  <si>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</si>
  <si>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</si>
  <si>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</si>
  <si>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</si>
  <si>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</si>
  <si>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</si>
  <si>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</si>
  <si>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</si>
  <si>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</si>
  <si>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</si>
  <si>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</si>
  <si>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</si>
  <si>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</si>
  <si>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</si>
  <si>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</si>
  <si>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</si>
  <si>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</si>
  <si>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</si>
  <si>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</si>
  <si>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</si>
  <si>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</si>
  <si>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</si>
  <si>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</si>
  <si>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</si>
  <si>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</si>
  <si>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</si>
  <si>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</si>
  <si>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</si>
  <si>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</si>
  <si>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</si>
  <si>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</si>
  <si>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</si>
  <si>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</si>
  <si>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</si>
  <si>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</si>
  <si>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</si>
  <si>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</si>
  <si>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</si>
  <si>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</si>
  <si>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</si>
  <si>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</si>
  <si>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</si>
  <si>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</si>
  <si>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</si>
  <si>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</si>
  <si>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</si>
  <si>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</si>
  <si>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</si>
  <si>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</si>
  <si>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</si>
  <si>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</si>
  <si>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</si>
  <si>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</si>
  <si>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</si>
  <si>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</si>
  <si>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</si>
  <si>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</si>
  <si>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</si>
  <si>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</si>
  <si>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</si>
  <si>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</si>
  <si>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</si>
  <si>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</si>
  <si>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</si>
  <si>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</si>
  <si>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</si>
  <si>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</si>
  <si>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</si>
  <si>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</si>
  <si>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</si>
  <si>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</si>
  <si>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</si>
  <si>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</si>
  <si>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</si>
  <si>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</si>
  <si>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</si>
  <si>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</si>
  <si>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</si>
  <si>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</si>
  <si>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</si>
  <si>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</si>
  <si>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</si>
  <si>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</si>
  <si>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</si>
  <si>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</si>
  <si>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</si>
  <si>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</si>
  <si>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</si>
  <si>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</si>
  <si>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</si>
  <si>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</si>
  <si>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</si>
  <si>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</si>
  <si>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</si>
  <si>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</si>
  <si>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</si>
  <si>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</si>
  <si>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</si>
  <si>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</si>
  <si>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</si>
  <si>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</si>
  <si>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</si>
  <si>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</si>
  <si>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</si>
  <si>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</si>
  <si>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</si>
  <si>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</si>
  <si>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</si>
  <si>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</si>
  <si>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</si>
  <si>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</si>
  <si>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</si>
  <si>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</si>
  <si>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</si>
  <si>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</si>
  <si>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</si>
  <si>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</si>
  <si>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</si>
  <si>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</si>
  <si>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</si>
  <si>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</si>
  <si>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</si>
  <si>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</si>
  <si>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</si>
  <si>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</si>
  <si>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</si>
  <si>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</si>
  <si>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</si>
  <si>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</si>
  <si>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</si>
  <si>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</si>
  <si>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</si>
  <si>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</si>
  <si>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</si>
  <si>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</si>
  <si>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</si>
  <si>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</si>
  <si>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</si>
  <si>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</si>
  <si>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</si>
  <si>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</si>
  <si>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</si>
  <si>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</si>
  <si>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</si>
  <si>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</si>
  <si>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</si>
  <si>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</si>
  <si>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</si>
  <si>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</si>
  <si>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</si>
  <si>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</si>
  <si>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</si>
  <si>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</si>
  <si>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</si>
  <si>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</si>
  <si>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</si>
  <si>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</si>
  <si>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</si>
  <si>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</si>
  <si>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</si>
  <si>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</si>
  <si>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</si>
  <si>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</si>
  <si>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</si>
  <si>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</si>
  <si>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</si>
  <si>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</si>
  <si>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</si>
  <si>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</si>
  <si>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</si>
  <si>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</si>
  <si>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</si>
  <si>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</si>
  <si>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</si>
  <si>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</si>
  <si>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</si>
  <si>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</si>
  <si>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</si>
  <si>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</si>
  <si>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</si>
  <si>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</si>
  <si>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</si>
  <si>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</si>
  <si>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</si>
  <si>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</si>
  <si>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</si>
  <si>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</si>
  <si>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</si>
  <si>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</si>
  <si>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</si>
  <si>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</si>
  <si>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</si>
  <si>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</si>
  <si>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</si>
  <si>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</si>
  <si>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</si>
  <si>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</si>
  <si>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</si>
  <si>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</si>
  <si>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</si>
  <si>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</si>
  <si>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</si>
  <si>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</si>
  <si>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</si>
  <si>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</si>
  <si>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</si>
  <si>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</si>
  <si>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</si>
  <si>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</si>
  <si>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</si>
  <si>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</si>
  <si>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</si>
  <si>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</si>
  <si>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</si>
  <si>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</si>
  <si>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</si>
  <si>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</si>
  <si>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</si>
  <si>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</si>
  <si>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</si>
  <si>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</si>
  <si>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</si>
  <si>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</si>
  <si>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</si>
  <si>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</si>
  <si>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</si>
  <si>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</si>
  <si>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</si>
  <si>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</si>
  <si>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</si>
  <si>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</si>
  <si>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</si>
  <si>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</si>
  <si>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</si>
  <si>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</si>
  <si>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</si>
  <si>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</si>
  <si>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</si>
  <si>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</si>
  <si>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</si>
  <si>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</si>
  <si>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</si>
  <si>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</si>
  <si>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</si>
  <si>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</si>
  <si>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</si>
  <si>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</si>
  <si>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</si>
  <si>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</si>
  <si>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</si>
  <si>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</si>
  <si>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</si>
  <si>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</si>
  <si>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</si>
  <si>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</si>
  <si>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</si>
  <si>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</si>
  <si>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</si>
  <si>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</si>
  <si>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</si>
  <si>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</si>
  <si>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</si>
  <si>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</si>
  <si>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</si>
  <si>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</si>
  <si>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</si>
  <si>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</si>
  <si>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</si>
  <si>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</si>
  <si>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</si>
  <si>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</si>
  <si>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</si>
  <si>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</si>
  <si>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</si>
  <si>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</si>
  <si>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</si>
  <si>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</si>
  <si>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</si>
  <si>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</si>
  <si>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</si>
  <si>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</si>
  <si>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</si>
  <si>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</si>
  <si>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</si>
  <si>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</si>
  <si>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</si>
  <si>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</si>
  <si>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</si>
  <si>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</si>
  <si>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</si>
  <si>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</si>
  <si>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</si>
  <si>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</si>
  <si>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</si>
  <si>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</si>
  <si>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</si>
  <si>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</si>
  <si>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</si>
  <si>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</si>
  <si>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</si>
  <si>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</si>
  <si>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</si>
  <si>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</si>
  <si>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</si>
  <si>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</si>
  <si>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</si>
  <si>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</si>
  <si>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</si>
  <si>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</si>
  <si>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</si>
  <si>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</si>
  <si>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</si>
  <si>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</si>
  <si>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</si>
  <si>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</si>
  <si>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</si>
  <si>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</si>
  <si>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</si>
  <si>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</si>
  <si>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</si>
  <si>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</si>
  <si>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</si>
  <si>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</si>
  <si>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</si>
  <si>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</si>
  <si>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</si>
  <si>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</si>
  <si>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</si>
  <si>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</si>
  <si>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</si>
  <si>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</si>
  <si>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</si>
  <si>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</si>
  <si>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</si>
  <si>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</si>
  <si>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</si>
  <si>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</si>
  <si>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</si>
  <si>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</si>
  <si>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</si>
  <si>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</si>
  <si>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</si>
  <si>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</si>
  <si>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</si>
  <si>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</si>
  <si>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</si>
  <si>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</si>
  <si>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</si>
  <si>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</si>
  <si>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</si>
  <si>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</si>
  <si>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</si>
  <si>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</si>
  <si>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</si>
  <si>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</si>
  <si>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</si>
  <si>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</si>
  <si>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</si>
  <si>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</si>
  <si>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</si>
  <si>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</si>
  <si>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</si>
  <si>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</si>
  <si>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</si>
  <si>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</si>
  <si>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</si>
  <si>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</si>
  <si>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</si>
  <si>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</si>
  <si>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</si>
  <si>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</si>
  <si>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</si>
  <si>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</si>
  <si>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</si>
  <si>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</si>
  <si>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</si>
  <si>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</si>
  <si>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</si>
  <si>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</si>
  <si>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</si>
  <si>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</si>
  <si>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</si>
  <si>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</si>
  <si>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</si>
  <si>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</si>
  <si>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</si>
  <si>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</si>
  <si>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</si>
  <si>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</si>
  <si>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</si>
  <si>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</si>
  <si>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</si>
  <si>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</si>
  <si>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</si>
  <si>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</si>
  <si>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</si>
  <si>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</si>
  <si>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</si>
  <si>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</si>
  <si>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</si>
  <si>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</si>
  <si>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</si>
  <si>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</si>
  <si>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</si>
  <si>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</si>
  <si>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</si>
  <si>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</si>
  <si>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</si>
  <si>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</si>
  <si>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</si>
  <si>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</si>
  <si>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</si>
  <si>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</si>
  <si>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</si>
  <si>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</si>
  <si>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</si>
  <si>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</si>
  <si>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</si>
  <si>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</si>
  <si>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</si>
  <si>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</si>
  <si>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</si>
  <si>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</si>
  <si>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</si>
  <si>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</si>
  <si>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</si>
  <si>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</si>
  <si>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</si>
  <si>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</si>
  <si>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</si>
  <si>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</si>
  <si>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</si>
  <si>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</si>
  <si>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</si>
  <si>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</si>
  <si>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</si>
  <si>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</si>
  <si>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</si>
  <si>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</si>
  <si>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</si>
  <si>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</si>
  <si>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</si>
  <si>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</si>
  <si>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</si>
  <si>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</si>
  <si>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</si>
  <si>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</si>
  <si>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</si>
  <si>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</si>
  <si>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</si>
  <si>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</si>
  <si>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</si>
  <si>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</si>
  <si>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</si>
  <si>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</si>
  <si>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</si>
  <si>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</si>
  <si>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</si>
  <si>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</si>
  <si>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</si>
  <si>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</si>
  <si>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</si>
  <si>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</si>
  <si>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</si>
  <si>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</si>
  <si>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</si>
  <si>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</si>
  <si>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</si>
  <si>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</si>
  <si>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</si>
  <si>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</si>
  <si>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</si>
  <si>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</si>
  <si>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</si>
  <si>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</si>
  <si>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</si>
  <si>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</si>
  <si>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</si>
  <si>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</si>
  <si>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</si>
  <si>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</si>
  <si>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</si>
  <si>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</si>
  <si>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</si>
  <si>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</si>
  <si>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</si>
  <si>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</si>
  <si>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</si>
  <si>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</si>
  <si>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</si>
  <si>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</si>
  <si>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</si>
  <si>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</si>
  <si>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</si>
  <si>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</si>
  <si>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</si>
  <si>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</si>
  <si>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</si>
  <si>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</si>
  <si>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</si>
  <si>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</si>
  <si>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</si>
  <si>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</si>
  <si>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</si>
  <si>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</si>
  <si>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</si>
  <si>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</si>
  <si>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</si>
  <si>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</si>
  <si>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</si>
  <si>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</si>
  <si>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</si>
  <si>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</si>
  <si>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</si>
  <si>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</si>
  <si>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</si>
  <si>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</si>
  <si>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</si>
  <si>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</si>
  <si>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</si>
  <si>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</si>
  <si>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</si>
  <si>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</si>
  <si>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</si>
  <si>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</si>
  <si>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</si>
  <si>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</si>
  <si>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</si>
  <si>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</si>
  <si>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</si>
  <si>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</si>
  <si>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</si>
  <si>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</si>
  <si>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</si>
  <si>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</si>
  <si>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</si>
  <si>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</si>
  <si>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</si>
  <si>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</si>
  <si>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</si>
  <si>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</si>
  <si>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</si>
  <si>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</si>
  <si>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</si>
  <si>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</si>
  <si>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</si>
  <si>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</si>
  <si>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</si>
  <si>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</si>
  <si>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</si>
  <si>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</si>
  <si>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</si>
  <si>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</si>
  <si>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</si>
  <si>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</si>
  <si>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</si>
  <si>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</si>
  <si>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</si>
  <si>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</si>
  <si>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</si>
  <si>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</si>
  <si>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</si>
  <si>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</si>
  <si>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</si>
  <si>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</si>
  <si>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</si>
  <si>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</si>
  <si>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</si>
  <si>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</si>
  <si>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</si>
  <si>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</si>
  <si>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</si>
  <si>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</si>
  <si>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</si>
  <si>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</si>
  <si>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</si>
  <si>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</si>
  <si>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</si>
  <si>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</si>
  <si>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</si>
  <si>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</si>
  <si>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</si>
  <si>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</si>
  <si>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</si>
  <si>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</si>
  <si>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</si>
  <si>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</si>
  <si>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</si>
  <si>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</si>
  <si>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</si>
  <si>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</si>
  <si>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</si>
  <si>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</si>
  <si>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</si>
  <si>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</si>
  <si>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</si>
  <si>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</si>
  <si>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</si>
  <si>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</si>
  <si>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</si>
  <si>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</si>
  <si>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</si>
  <si>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</si>
  <si>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</si>
  <si>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</si>
  <si>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</si>
  <si>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</si>
  <si>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</si>
  <si>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</si>
  <si>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</si>
  <si>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</si>
  <si>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</si>
  <si>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</si>
  <si>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</si>
  <si>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</si>
  <si>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</si>
  <si>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</si>
  <si>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</si>
  <si>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</si>
  <si>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</si>
  <si>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</si>
  <si>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</si>
  <si>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</si>
  <si>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</si>
  <si>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</si>
  <si>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</si>
  <si>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</si>
  <si>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</si>
  <si>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</si>
  <si>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</si>
  <si>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</si>
  <si>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</si>
  <si>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</si>
  <si>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</si>
  <si>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</si>
  <si>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</si>
  <si>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</si>
  <si>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</si>
  <si>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</si>
  <si>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</si>
  <si>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</si>
  <si>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</si>
  <si>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</si>
  <si>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</si>
  <si>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</si>
  <si>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</si>
  <si>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</si>
  <si>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</si>
  <si>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</si>
  <si>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</si>
  <si>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</si>
  <si>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</si>
  <si>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</si>
  <si>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</si>
  <si>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</si>
  <si>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</si>
  <si>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</si>
  <si>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</si>
  <si>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</si>
  <si>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</si>
  <si>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</si>
  <si>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</si>
  <si>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</si>
  <si>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</si>
  <si>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</si>
  <si>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</si>
  <si>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</si>
  <si>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</si>
  <si>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</si>
  <si>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</si>
  <si>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</si>
  <si>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</si>
  <si>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</si>
  <si>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</si>
  <si>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</si>
  <si>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</si>
  <si>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</si>
  <si>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</si>
  <si>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</si>
  <si>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</si>
  <si>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</si>
  <si>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</si>
  <si>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</si>
  <si>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</si>
  <si>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</si>
  <si>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</si>
  <si>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</si>
  <si>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</si>
  <si>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</si>
  <si>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</si>
  <si>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</si>
  <si>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</si>
  <si>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</si>
  <si>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</si>
  <si>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</si>
  <si>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</si>
  <si>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</si>
  <si>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</si>
  <si>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</si>
  <si>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</si>
  <si>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</si>
  <si>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</si>
  <si>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</si>
  <si>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</si>
  <si>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</si>
  <si>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</si>
  <si>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</si>
  <si>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</si>
  <si>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</si>
  <si>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</si>
  <si>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</si>
  <si>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</si>
  <si>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</si>
  <si>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</si>
  <si>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</si>
  <si>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</si>
  <si>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</si>
  <si>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</si>
  <si>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</si>
  <si>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</si>
  <si>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</si>
  <si>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</si>
  <si>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</si>
  <si>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</si>
  <si>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</si>
  <si>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</si>
  <si>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</si>
  <si>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</si>
  <si>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</si>
  <si>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</si>
  <si>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</si>
  <si>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</si>
  <si>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</si>
  <si>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</si>
  <si>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</si>
  <si>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</si>
  <si>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</si>
  <si>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</si>
  <si>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</si>
  <si>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</si>
  <si>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</si>
  <si>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</si>
  <si>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</si>
  <si>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</si>
  <si>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</si>
  <si>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</si>
  <si>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</si>
  <si>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</si>
  <si>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</si>
  <si>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</si>
  <si>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</si>
  <si>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</si>
  <si>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</si>
  <si>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</si>
  <si>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</si>
  <si>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</si>
  <si>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</si>
  <si>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</si>
  <si>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</si>
  <si>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</si>
  <si>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</si>
  <si>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</si>
  <si>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</si>
  <si>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</si>
  <si>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</si>
  <si>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</si>
  <si>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</si>
  <si>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</si>
  <si>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</si>
  <si>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</si>
  <si>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</si>
  <si>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</si>
  <si>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</si>
  <si>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</si>
  <si>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</si>
  <si>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</si>
  <si>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</si>
  <si>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</si>
  <si>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</si>
  <si>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</si>
  <si>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</si>
  <si>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</si>
  <si>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</si>
  <si>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</si>
  <si>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</si>
  <si>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</si>
  <si>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</si>
  <si>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</si>
  <si>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</si>
  <si>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</si>
  <si>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</si>
  <si>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</si>
  <si>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</si>
  <si>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</si>
  <si>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</si>
  <si>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</si>
  <si>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</si>
  <si>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</si>
  <si>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</si>
  <si>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</si>
  <si>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</si>
  <si>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</si>
  <si>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</si>
  <si>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</si>
  <si>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</si>
  <si>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</si>
  <si>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</si>
  <si>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</si>
  <si>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</si>
  <si>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</si>
  <si>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</si>
  <si>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</si>
  <si>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</si>
  <si>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</si>
  <si>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</si>
  <si>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</si>
  <si>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</si>
  <si>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</si>
  <si>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</si>
  <si>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</si>
  <si>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</si>
  <si>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</si>
  <si>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</si>
  <si>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</si>
  <si>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</si>
  <si>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</si>
  <si>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</si>
  <si>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</si>
  <si>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</si>
  <si>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</si>
  <si>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</si>
  <si>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</si>
  <si>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</si>
  <si>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</si>
  <si>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</si>
  <si>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</si>
  <si>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</si>
  <si>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</si>
  <si>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</si>
  <si>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</si>
  <si>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</si>
  <si>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</si>
  <si>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</si>
  <si>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</si>
  <si>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</si>
  <si>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</si>
  <si>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</si>
  <si>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</si>
  <si>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</si>
  <si>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</si>
  <si>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</si>
  <si>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</si>
  <si>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</si>
  <si>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</si>
  <si>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</si>
  <si>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</si>
  <si>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</si>
  <si>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</si>
  <si>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</si>
  <si>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</si>
  <si>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</si>
  <si>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</si>
  <si>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</si>
  <si>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</si>
  <si>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</si>
  <si>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</si>
  <si>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</si>
  <si>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</si>
  <si>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</si>
  <si>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</si>
  <si>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</si>
  <si>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</si>
  <si>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</si>
  <si>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</si>
  <si>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</si>
  <si>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</si>
  <si>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</si>
  <si>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</si>
  <si>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</si>
  <si>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</si>
  <si>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</si>
  <si>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</si>
  <si>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</si>
  <si>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</si>
  <si>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</si>
  <si>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</si>
  <si>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</si>
  <si>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</si>
  <si>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</si>
  <si>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</si>
  <si>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</si>
  <si>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</si>
  <si>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</si>
  <si>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</si>
  <si>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</si>
  <si>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</si>
  <si>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</si>
  <si>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</si>
  <si>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</si>
  <si>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</si>
  <si>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</si>
  <si>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</si>
  <si>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</si>
  <si>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</si>
  <si>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</si>
  <si>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</si>
  <si>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</si>
  <si>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</si>
  <si>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</si>
  <si>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</si>
  <si>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</si>
  <si>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</si>
  <si>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</si>
  <si>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</si>
  <si>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</si>
  <si>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</si>
  <si>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</si>
  <si>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</si>
  <si>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</si>
  <si>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</si>
  <si>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</si>
  <si>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</si>
  <si>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</si>
  <si>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</si>
  <si>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</si>
  <si>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</si>
  <si>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</si>
  <si>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</si>
  <si>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</si>
  <si>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</si>
  <si>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</si>
  <si>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</si>
  <si>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</si>
  <si>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</si>
  <si>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</si>
  <si>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</si>
  <si>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</si>
  <si>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</si>
  <si>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</si>
  <si>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</si>
  <si>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</si>
  <si>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</si>
  <si>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</si>
  <si>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</si>
  <si>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</si>
  <si>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</si>
  <si>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</si>
  <si>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</si>
  <si>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</si>
  <si>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</si>
  <si>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</si>
  <si>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</si>
  <si>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</si>
  <si>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</si>
  <si>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</si>
  <si>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</si>
  <si>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</si>
  <si>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</si>
  <si>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</si>
  <si>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</si>
  <si>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</si>
  <si>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</si>
  <si>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</si>
  <si>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</si>
  <si>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</si>
  <si>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</si>
  <si>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</si>
  <si>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</si>
  <si>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</si>
  <si>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</si>
  <si>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</si>
  <si>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</si>
  <si>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</si>
  <si>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</si>
  <si>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</si>
  <si>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</si>
  <si>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</si>
  <si>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</si>
  <si>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</si>
  <si>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</si>
  <si>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</si>
  <si>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</si>
  <si>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</si>
  <si>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</si>
  <si>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</si>
  <si>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</si>
  <si>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</si>
  <si>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</si>
  <si>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</si>
  <si>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</si>
  <si>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</si>
  <si>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</si>
  <si>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</si>
  <si>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</si>
  <si>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</si>
  <si>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</si>
  <si>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</si>
  <si>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</si>
  <si>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</si>
  <si>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</si>
  <si>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</si>
  <si>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</si>
  <si>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</si>
  <si>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</si>
  <si>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</si>
  <si>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</si>
  <si>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</si>
  <si>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</si>
  <si>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</si>
  <si>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</si>
  <si>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</si>
  <si>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</si>
  <si>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</si>
  <si>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</si>
  <si>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</si>
  <si>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</si>
  <si>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</si>
  <si>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</si>
  <si>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</si>
  <si>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</si>
  <si>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</si>
  <si>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</si>
  <si>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</si>
  <si>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</si>
  <si>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</si>
  <si>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</si>
  <si>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</si>
  <si>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</si>
  <si>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</si>
  <si>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</si>
  <si>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</si>
  <si>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</si>
  <si>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</si>
  <si>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</si>
  <si>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</si>
  <si>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</si>
  <si>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</si>
  <si>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</si>
  <si>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</si>
  <si>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</si>
  <si>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</si>
  <si>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</si>
  <si>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</si>
  <si>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</si>
  <si>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</si>
  <si>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</si>
  <si>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</si>
  <si>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</si>
  <si>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</si>
  <si>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</si>
  <si>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</si>
  <si>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</si>
  <si>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</si>
  <si>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</si>
  <si>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</si>
  <si>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</si>
  <si>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</si>
  <si>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</si>
  <si>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</si>
  <si>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</si>
  <si>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</si>
  <si>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</si>
  <si>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</si>
  <si>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</si>
  <si>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</si>
  <si>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</si>
  <si>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</si>
  <si>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</si>
  <si>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</si>
  <si>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</si>
  <si>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</si>
  <si>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</si>
  <si>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</si>
  <si>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</si>
  <si>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</si>
  <si>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</si>
  <si>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</si>
  <si>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</si>
  <si>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</si>
  <si>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</si>
  <si>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</si>
  <si>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</si>
  <si>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</si>
  <si>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</si>
  <si>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</si>
  <si>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</si>
  <si>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</si>
  <si>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</si>
  <si>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</si>
  <si>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</si>
  <si>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</si>
  <si>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</si>
  <si>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</si>
  <si>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</si>
  <si>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</si>
  <si>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</si>
  <si>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</si>
  <si>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</si>
  <si>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</si>
  <si>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</si>
  <si>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</si>
  <si>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</si>
  <si>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</si>
  <si>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</si>
  <si>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</si>
  <si>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</si>
  <si>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</si>
  <si>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</si>
  <si>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</si>
  <si>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</si>
  <si>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</si>
  <si>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</si>
  <si>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</si>
  <si>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</si>
  <si>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</si>
  <si>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</si>
  <si>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</si>
  <si>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</si>
  <si>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</si>
  <si>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</si>
  <si>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</si>
  <si>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</si>
  <si>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</si>
  <si>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</si>
  <si>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</si>
  <si>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</si>
  <si>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</si>
  <si>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</si>
  <si>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</si>
  <si>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</si>
  <si>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</si>
  <si>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</si>
  <si>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</si>
  <si>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</si>
  <si>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</si>
  <si>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</si>
  <si>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</si>
  <si>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</si>
  <si>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</si>
  <si>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</si>
  <si>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</si>
  <si>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</si>
  <si>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</si>
  <si>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</si>
  <si>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</si>
  <si>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</si>
  <si>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</si>
  <si>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</si>
  <si>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</si>
  <si>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</si>
  <si>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</si>
  <si>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</si>
  <si>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</si>
  <si>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</si>
  <si>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</si>
  <si>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</si>
  <si>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</si>
  <si>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</si>
  <si>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</si>
  <si>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</si>
  <si>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</si>
  <si>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</si>
  <si>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</si>
  <si>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</si>
  <si>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</si>
  <si>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</si>
  <si>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</si>
  <si>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</si>
  <si>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</si>
  <si>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</si>
  <si>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</si>
  <si>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</si>
  <si>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</si>
  <si>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</si>
  <si>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</si>
  <si>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</si>
  <si>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</si>
  <si>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</si>
  <si>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</si>
  <si>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</si>
  <si>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</si>
  <si>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</si>
  <si>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</si>
  <si>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</si>
  <si>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</si>
  <si>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</si>
  <si>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</si>
  <si>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</si>
  <si>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</si>
  <si>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</si>
  <si>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</si>
  <si>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</si>
  <si>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</si>
  <si>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</si>
  <si>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</si>
  <si>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</si>
  <si>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</si>
  <si>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</si>
  <si>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</si>
  <si>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</si>
  <si>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</si>
  <si>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</si>
  <si>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</si>
  <si>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</si>
  <si>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</si>
  <si>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</si>
  <si>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</si>
  <si>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</si>
  <si>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</si>
  <si>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</si>
  <si>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</si>
  <si>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</si>
  <si>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</si>
  <si>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</si>
  <si>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</si>
  <si>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</si>
  <si>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</si>
  <si>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</si>
  <si>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</si>
  <si>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</si>
  <si>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</si>
  <si>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</si>
  <si>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</si>
  <si>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</si>
  <si>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</si>
  <si>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</si>
  <si>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</si>
  <si>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</si>
  <si>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</si>
  <si>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</si>
  <si>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</si>
  <si>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</si>
  <si>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</si>
  <si>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</si>
  <si>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</si>
  <si>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</si>
  <si>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</si>
  <si>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</si>
  <si>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</si>
  <si>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</si>
  <si>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</si>
  <si>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</si>
  <si>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</si>
  <si>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</si>
  <si>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</si>
  <si>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</si>
  <si>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</si>
  <si>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</si>
  <si>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</si>
  <si>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</si>
  <si>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</si>
  <si>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</si>
  <si>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</si>
  <si>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</si>
  <si>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</si>
  <si>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</si>
  <si>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</si>
  <si>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</si>
  <si>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</si>
  <si>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</si>
  <si>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</si>
  <si>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</si>
  <si>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</si>
  <si>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</si>
  <si>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</si>
  <si>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</si>
  <si>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</si>
  <si>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</si>
  <si>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</si>
  <si>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</si>
  <si>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</si>
  <si>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</si>
  <si>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</si>
  <si>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</si>
  <si>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</si>
  <si>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</si>
  <si>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</si>
  <si>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</si>
  <si>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</si>
  <si>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</si>
  <si>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</si>
  <si>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</si>
  <si>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</si>
  <si>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</si>
  <si>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</si>
  <si>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</si>
  <si>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</si>
  <si>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</si>
  <si>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</si>
  <si>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</si>
  <si>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</si>
  <si>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</si>
  <si>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</si>
  <si>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</si>
  <si>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</si>
  <si>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</si>
  <si>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</si>
  <si>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</si>
  <si>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</si>
  <si>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</si>
  <si>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</si>
  <si>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</si>
  <si>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</si>
  <si>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</si>
  <si>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</si>
  <si>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</si>
  <si>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</si>
  <si>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</si>
  <si>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</si>
  <si>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</si>
  <si>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</si>
  <si>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</si>
  <si>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</si>
  <si>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</si>
  <si>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</si>
  <si>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</si>
  <si>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</si>
  <si>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</si>
  <si>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</si>
  <si>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</si>
  <si>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</si>
  <si>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</si>
  <si>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</si>
  <si>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</si>
  <si>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</si>
  <si>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</si>
  <si>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</si>
  <si>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</si>
  <si>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</si>
  <si>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</si>
  <si>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</si>
  <si>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</si>
  <si>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</si>
  <si>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</si>
  <si>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</si>
  <si>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</si>
  <si>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</si>
  <si>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</si>
  <si>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</si>
  <si>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</si>
  <si>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</si>
  <si>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</si>
  <si>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</si>
  <si>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</si>
  <si>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</si>
  <si>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</si>
  <si>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</si>
  <si>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</si>
  <si>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</si>
  <si>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</si>
  <si>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</si>
  <si>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</si>
  <si>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</si>
  <si>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</si>
  <si>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</si>
  <si>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</si>
  <si>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</si>
  <si>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</si>
  <si>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</si>
  <si>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</si>
  <si>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</si>
  <si>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</si>
  <si>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</si>
  <si>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</si>
  <si>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</si>
  <si>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</si>
  <si>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</si>
  <si>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</si>
  <si>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</si>
  <si>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</si>
  <si>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</si>
  <si>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</si>
  <si>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</si>
  <si>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</si>
  <si>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</si>
  <si>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</si>
  <si>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</si>
  <si>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</si>
  <si>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</si>
  <si>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</si>
  <si>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</si>
  <si>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</si>
  <si>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</si>
  <si>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</si>
  <si>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</si>
  <si>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</si>
  <si>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</si>
  <si>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</si>
  <si>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</si>
  <si>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</si>
  <si>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</si>
  <si>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</si>
  <si>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</si>
  <si>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</si>
  <si>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</si>
  <si>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</si>
  <si>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</si>
  <si>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</si>
  <si>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</si>
  <si>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</si>
  <si>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</si>
  <si>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</si>
  <si>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</si>
  <si>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</si>
  <si>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</si>
  <si>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</si>
  <si>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</si>
  <si>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</si>
  <si>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</si>
  <si>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</si>
  <si>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</si>
  <si>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</si>
  <si>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</si>
  <si>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</si>
  <si>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</si>
  <si>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</si>
  <si>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</si>
  <si>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</si>
  <si>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</si>
  <si>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</si>
  <si>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</si>
  <si>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</si>
  <si>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</si>
  <si>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</si>
  <si>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</si>
  <si>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</si>
  <si>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</si>
  <si>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</si>
  <si>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</si>
  <si>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</si>
  <si>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</si>
  <si>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</si>
  <si>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</si>
  <si>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</si>
  <si>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</si>
  <si>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</si>
  <si>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</si>
  <si>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</si>
  <si>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</si>
  <si>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</si>
  <si>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</si>
  <si>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</si>
  <si>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</si>
  <si>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</si>
  <si>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</si>
  <si>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</si>
  <si>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</si>
  <si>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</si>
  <si>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</si>
  <si>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</si>
  <si>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</si>
  <si>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</si>
  <si>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</si>
  <si>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</si>
  <si>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</si>
  <si>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</si>
  <si>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</si>
  <si>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</si>
  <si>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</si>
  <si>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</si>
  <si>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</si>
  <si>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</si>
  <si>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</si>
  <si>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</si>
  <si>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</si>
  <si>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</si>
  <si>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</si>
  <si>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</si>
  <si>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</si>
  <si>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</si>
  <si>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</si>
  <si>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</si>
  <si>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</si>
  <si>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</si>
  <si>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</si>
  <si>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</si>
  <si>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</si>
  <si>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</si>
  <si>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</si>
  <si>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</si>
  <si>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</si>
  <si>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</si>
  <si>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</si>
  <si>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</si>
  <si>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</si>
  <si>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</si>
  <si>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</si>
  <si>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</si>
  <si>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</si>
  <si>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</si>
  <si>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</si>
  <si>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</si>
  <si>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</si>
  <si>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</si>
  <si>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</si>
  <si>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</si>
  <si>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</si>
  <si>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</si>
  <si>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</si>
  <si>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</si>
  <si>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</si>
  <si>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</si>
  <si>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</si>
  <si>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</si>
  <si>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</si>
  <si>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</si>
  <si>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</si>
  <si>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</si>
  <si>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</si>
  <si>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</si>
  <si>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</si>
  <si>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</si>
  <si>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</si>
  <si>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</si>
  <si>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</si>
  <si>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</si>
  <si>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</si>
  <si>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</si>
  <si>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</si>
  <si>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</si>
  <si>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</si>
  <si>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</si>
  <si>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</si>
  <si>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</si>
  <si>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</si>
  <si>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</si>
  <si>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</si>
  <si>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</si>
  <si>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</si>
  <si>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</si>
  <si>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</si>
  <si>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</si>
  <si>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</si>
  <si>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</si>
  <si>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</si>
  <si>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</si>
  <si>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</si>
  <si>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</si>
  <si>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</si>
  <si>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</si>
  <si>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</si>
  <si>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</si>
  <si>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</si>
  <si>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</si>
  <si>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</si>
  <si>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</si>
  <si>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</si>
  <si>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</si>
  <si>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</si>
  <si>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</si>
  <si>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</si>
  <si>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</si>
  <si>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</si>
  <si>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</si>
  <si>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</si>
  <si>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</si>
  <si>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</si>
  <si>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</si>
  <si>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</si>
  <si>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</si>
  <si>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</si>
  <si>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</si>
  <si>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</si>
  <si>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</si>
  <si>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</si>
  <si>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</si>
  <si>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</si>
  <si>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</si>
  <si>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</si>
  <si>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</si>
  <si>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</si>
  <si>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</si>
  <si>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</si>
  <si>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</si>
  <si>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</si>
  <si>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</si>
  <si>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</si>
  <si>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</si>
  <si>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</si>
  <si>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</si>
  <si>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</si>
  <si>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</si>
  <si>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</si>
  <si>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</si>
  <si>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</si>
  <si>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</si>
  <si>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</si>
  <si>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</si>
  <si>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</si>
  <si>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</si>
  <si>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</si>
  <si>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</si>
  <si>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</si>
  <si>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</si>
  <si>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</si>
  <si>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</si>
  <si>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</si>
  <si>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</si>
  <si>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</si>
  <si>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</si>
  <si>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</si>
  <si>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</si>
  <si>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</si>
  <si>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</si>
  <si>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</si>
  <si>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</si>
  <si>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</si>
  <si>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</si>
  <si>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</si>
  <si>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</si>
  <si>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</si>
  <si>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</si>
  <si>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</si>
  <si>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</si>
  <si>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</si>
  <si>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</si>
  <si>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</si>
  <si>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</si>
  <si>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</si>
  <si>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</si>
  <si>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</si>
  <si>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</si>
  <si>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</si>
  <si>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</si>
  <si>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</si>
  <si>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</si>
  <si>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</si>
  <si>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</si>
  <si>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</si>
  <si>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</si>
  <si>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</si>
  <si>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</si>
  <si>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</si>
  <si>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</si>
  <si>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</si>
  <si>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</si>
  <si>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</si>
  <si>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</si>
  <si>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</si>
  <si>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</si>
  <si>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</si>
  <si>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</si>
  <si>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</si>
  <si>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</si>
  <si>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</si>
  <si>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</si>
  <si>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</si>
  <si>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</si>
  <si>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</si>
  <si>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</si>
  <si>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</si>
  <si>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</si>
  <si>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</si>
  <si>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</si>
  <si>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</si>
  <si>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</si>
  <si>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</si>
  <si>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</si>
  <si>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</si>
  <si>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</si>
  <si>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</si>
  <si>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</si>
  <si>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</si>
  <si>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</si>
  <si>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</si>
  <si>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</si>
  <si>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</si>
  <si>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</si>
  <si>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</si>
  <si>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</si>
  <si>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</si>
  <si>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</si>
  <si>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</si>
  <si>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</si>
  <si>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</si>
  <si>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</si>
  <si>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</si>
  <si>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</si>
  <si>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</si>
  <si>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</si>
  <si>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</si>
  <si>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</si>
  <si>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</si>
  <si>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</si>
  <si>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</si>
  <si>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</si>
  <si>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</si>
  <si>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</si>
  <si>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</si>
  <si>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</si>
  <si>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</si>
  <si>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</si>
  <si>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</si>
  <si>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</si>
  <si>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</si>
  <si>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</si>
  <si>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</si>
  <si>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</si>
  <si>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</si>
  <si>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</si>
  <si>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</si>
  <si>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</si>
  <si>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</si>
  <si>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</si>
  <si>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</si>
  <si>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</si>
  <si>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</si>
  <si>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</si>
  <si>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</si>
  <si>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</si>
  <si>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</si>
  <si>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</si>
  <si>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</si>
  <si>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</si>
  <si>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</si>
  <si>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</si>
  <si>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</si>
  <si>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</si>
  <si>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</si>
  <si>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</si>
  <si>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</si>
  <si>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</si>
  <si>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</si>
  <si>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</si>
  <si>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</si>
  <si>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</si>
  <si>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</si>
  <si>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</si>
  <si>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</si>
  <si>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</si>
  <si>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</si>
  <si>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</si>
  <si>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</si>
  <si>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</si>
  <si>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</si>
  <si>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</si>
  <si>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</si>
  <si>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</si>
  <si>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</si>
  <si>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</si>
  <si>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</si>
  <si>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</si>
  <si>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</si>
  <si>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</si>
  <si>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</si>
  <si>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</si>
  <si>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</si>
  <si>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</si>
  <si>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</si>
  <si>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</si>
  <si>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</si>
  <si>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</si>
  <si>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</si>
  <si>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</si>
  <si>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</si>
  <si>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</si>
  <si>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</si>
  <si>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</si>
  <si>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</si>
  <si>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</si>
  <si>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</si>
  <si>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</si>
  <si>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</si>
  <si>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</si>
  <si>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</si>
  <si>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</si>
  <si>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</si>
  <si>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</si>
  <si>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</si>
  <si>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</si>
  <si>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</si>
  <si>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</si>
  <si>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</si>
  <si>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</si>
  <si>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</si>
  <si>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</si>
  <si>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</si>
  <si>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</si>
  <si>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</si>
  <si>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</si>
  <si>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</si>
  <si>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</si>
  <si>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</si>
  <si>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</si>
  <si>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</si>
  <si>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</si>
  <si>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</si>
  <si>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</si>
  <si>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</si>
  <si>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</si>
  <si>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</si>
  <si>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</si>
  <si>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</si>
  <si>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</si>
  <si>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</si>
  <si>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</si>
  <si>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</si>
  <si>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</si>
  <si>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</si>
  <si>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</si>
  <si>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</si>
  <si>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</si>
  <si>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</si>
  <si>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</si>
  <si>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</si>
  <si>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</si>
  <si>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</si>
  <si>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</si>
  <si>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</si>
  <si>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</si>
  <si>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</si>
  <si>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</si>
  <si>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</si>
  <si>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</si>
  <si>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</si>
  <si>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</si>
  <si>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</si>
  <si>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</si>
  <si>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</si>
  <si>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</si>
  <si>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</si>
  <si>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</si>
  <si>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</si>
  <si>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</si>
  <si>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</si>
  <si>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</si>
  <si>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</si>
  <si>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</si>
  <si>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</si>
  <si>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</si>
  <si>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</si>
  <si>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</si>
  <si>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</si>
  <si>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</si>
  <si>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</si>
  <si>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</si>
  <si>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</si>
  <si>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</si>
  <si>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</si>
  <si>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</si>
  <si>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</si>
  <si>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</si>
  <si>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</si>
  <si>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</si>
  <si>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</si>
  <si>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</si>
  <si>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</si>
  <si>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</si>
  <si>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</si>
  <si>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</si>
  <si>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</si>
  <si>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</si>
  <si>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</si>
  <si>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</si>
  <si>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</si>
  <si>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</si>
  <si>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</si>
  <si>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</si>
  <si>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</si>
  <si>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</si>
  <si>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</si>
  <si>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</si>
  <si>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</si>
  <si>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</si>
  <si>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</si>
  <si>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</si>
  <si>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</si>
  <si>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</si>
  <si>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</si>
  <si>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</si>
  <si>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</si>
  <si>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</si>
  <si>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</si>
  <si>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</si>
  <si>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</si>
  <si>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</si>
  <si>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</si>
  <si>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</si>
  <si>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</si>
  <si>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</si>
  <si>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</si>
  <si>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</si>
  <si>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</si>
  <si>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</si>
  <si>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</si>
  <si>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</si>
  <si>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</si>
  <si>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</si>
  <si>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</si>
  <si>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</si>
  <si>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</si>
  <si>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</si>
  <si>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</si>
  <si>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</si>
  <si>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</si>
  <si>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</si>
  <si>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</si>
  <si>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</si>
  <si>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</si>
  <si>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</si>
  <si>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</si>
  <si>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</si>
  <si>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</si>
  <si>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</si>
  <si>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</si>
  <si>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</si>
  <si>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</si>
  <si>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</si>
  <si>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</si>
  <si>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</si>
  <si>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</si>
  <si>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</si>
  <si>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</si>
  <si>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</si>
  <si>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</si>
  <si>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</si>
  <si>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</si>
  <si>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</si>
  <si>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</si>
  <si>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</si>
  <si>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</si>
  <si>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</si>
  <si>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</si>
  <si>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</si>
  <si>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</si>
  <si>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</si>
  <si>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</si>
  <si>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</si>
  <si>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</si>
  <si>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</si>
  <si>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</si>
  <si>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</si>
  <si>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</si>
  <si>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</si>
  <si>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</si>
  <si>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</si>
  <si>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</si>
  <si>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</si>
  <si>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</si>
  <si>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</si>
  <si>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</si>
  <si>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</si>
  <si>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</si>
  <si>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</si>
  <si>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</si>
  <si>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</si>
  <si>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</si>
  <si>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</si>
  <si>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</si>
  <si>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</si>
  <si>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</si>
  <si>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</si>
  <si>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</si>
  <si>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</si>
  <si>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</si>
  <si>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</si>
  <si>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</si>
  <si>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</si>
  <si>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</si>
  <si>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</si>
  <si>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</si>
  <si>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</si>
  <si>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</si>
  <si>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</si>
  <si>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</si>
  <si>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</si>
  <si>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</si>
  <si>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</si>
  <si>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</si>
  <si>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</si>
  <si>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</si>
  <si>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</si>
  <si>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</si>
  <si>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</si>
  <si>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</si>
  <si>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</si>
  <si>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</si>
  <si>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</si>
  <si>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</si>
  <si>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</si>
  <si>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</si>
  <si>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</si>
  <si>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</si>
  <si>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</si>
  <si>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</si>
  <si>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</si>
  <si>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</si>
  <si>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</si>
  <si>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</si>
  <si>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</si>
  <si>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</si>
  <si>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</si>
  <si>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</si>
  <si>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</si>
  <si>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</si>
  <si>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</si>
  <si>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</si>
  <si>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</si>
  <si>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</si>
  <si>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</si>
  <si>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</si>
  <si>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</si>
  <si>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</si>
  <si>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</si>
  <si>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</si>
  <si>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</si>
  <si>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</si>
  <si>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</si>
  <si>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</si>
  <si>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</si>
  <si>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</si>
  <si>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</si>
  <si>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</si>
  <si>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</si>
  <si>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</si>
  <si>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</si>
  <si>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</si>
  <si>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</si>
  <si>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</si>
  <si>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</si>
  <si>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</si>
  <si>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</si>
  <si>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</si>
  <si>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</si>
  <si>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</si>
  <si>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</si>
  <si>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</si>
  <si>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</si>
  <si>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</si>
  <si>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</si>
  <si>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</si>
  <si>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</si>
  <si>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</si>
  <si>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</si>
  <si>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</si>
  <si>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</si>
  <si>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</si>
  <si>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</si>
  <si>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</si>
  <si>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</si>
  <si>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</si>
  <si>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</si>
  <si>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</si>
  <si>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</si>
  <si>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</si>
  <si>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</si>
  <si>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</si>
  <si>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</si>
  <si>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</si>
  <si>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</si>
  <si>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</si>
  <si>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</si>
  <si>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</si>
  <si>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</si>
  <si>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</si>
  <si>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</si>
  <si>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</si>
  <si>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</si>
  <si>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</si>
  <si>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</si>
  <si>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</si>
  <si>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</si>
  <si>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</si>
  <si>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</si>
  <si>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</si>
  <si>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</si>
  <si>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</si>
  <si>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</si>
  <si>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</si>
  <si>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</si>
  <si>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</si>
  <si>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</si>
  <si>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</si>
  <si>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</si>
  <si>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</si>
  <si>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</si>
  <si>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</si>
  <si>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</si>
  <si>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</si>
  <si>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</si>
  <si>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</si>
  <si>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</si>
  <si>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</si>
  <si>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</si>
  <si>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</si>
  <si>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</si>
  <si>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</si>
  <si>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</si>
  <si>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</si>
  <si>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</si>
  <si>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</si>
  <si>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</si>
  <si>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</si>
  <si>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</si>
  <si>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</si>
  <si>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</si>
  <si>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</si>
  <si>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</si>
  <si>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</si>
  <si>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</si>
  <si>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</si>
  <si>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</si>
  <si>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</si>
  <si>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</si>
  <si>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</si>
  <si>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</si>
  <si>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</si>
  <si>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</si>
  <si>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</si>
  <si>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</si>
  <si>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</si>
  <si>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</si>
  <si>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</si>
  <si>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</si>
  <si>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</si>
  <si>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</si>
  <si>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</si>
  <si>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</si>
  <si>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</si>
  <si>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</si>
  <si>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</si>
  <si>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</si>
  <si>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</si>
  <si>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</si>
  <si>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</si>
  <si>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</si>
  <si>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</si>
  <si>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</si>
  <si>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</si>
  <si>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</si>
  <si>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</si>
  <si>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</si>
  <si>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</si>
  <si>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</si>
  <si>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</si>
  <si>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</si>
  <si>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</si>
  <si>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</si>
  <si>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</si>
  <si>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</si>
  <si>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</si>
  <si>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</si>
  <si>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</si>
  <si>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</si>
  <si>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</si>
  <si>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</si>
  <si>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</si>
  <si>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</si>
  <si>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</si>
  <si>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</si>
  <si>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</si>
  <si>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</si>
  <si>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</si>
  <si>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</si>
  <si>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</si>
  <si>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</si>
  <si>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</si>
  <si>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</si>
  <si>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</si>
  <si>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</si>
  <si>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</si>
  <si>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</si>
  <si>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</si>
  <si>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</si>
  <si>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</si>
  <si>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</si>
  <si>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</si>
  <si>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</si>
  <si>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</si>
  <si>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</si>
  <si>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</si>
  <si>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</si>
  <si>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</si>
  <si>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</si>
  <si>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</si>
  <si>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</si>
  <si>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</si>
  <si>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</si>
  <si>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</si>
  <si>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</si>
  <si>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</si>
  <si>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</si>
  <si>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</si>
  <si>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</si>
  <si>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</si>
  <si>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</si>
  <si>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</si>
  <si>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</si>
  <si>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</si>
  <si>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</si>
  <si>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</si>
  <si>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</si>
  <si>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</si>
  <si>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</si>
  <si>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</si>
  <si>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</si>
  <si>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</si>
  <si>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</si>
  <si>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</si>
  <si>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</si>
  <si>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</si>
  <si>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</si>
  <si>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</si>
  <si>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</si>
  <si>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</si>
  <si>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</si>
  <si>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</si>
  <si>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</si>
  <si>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</si>
  <si>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</si>
  <si>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</si>
  <si>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</si>
  <si>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</si>
  <si>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</si>
  <si>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</si>
  <si>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</si>
  <si>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</si>
  <si>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</si>
  <si>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</si>
  <si>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</si>
  <si>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</si>
  <si>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</si>
  <si>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</si>
  <si>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</si>
  <si>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</si>
  <si>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</si>
  <si>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</si>
  <si>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</si>
  <si>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</si>
  <si>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</si>
  <si>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</si>
  <si>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</si>
  <si>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</si>
  <si>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</si>
  <si>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</si>
  <si>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</si>
  <si>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</si>
  <si>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</si>
  <si>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</si>
  <si>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</si>
  <si>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</si>
  <si>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</si>
  <si>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</si>
  <si>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</si>
  <si>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</si>
  <si>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</si>
  <si>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</si>
  <si>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</si>
  <si>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</si>
  <si>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</si>
  <si>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</si>
  <si>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</si>
  <si>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</si>
  <si>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</si>
  <si>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</si>
  <si>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</si>
  <si>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</si>
  <si>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</si>
  <si>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</si>
  <si>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</si>
  <si>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</si>
  <si>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</si>
  <si>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</si>
  <si>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</si>
  <si>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</si>
  <si>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</si>
  <si>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</si>
  <si>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</si>
  <si>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</si>
  <si>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</si>
  <si>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</si>
  <si>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</si>
  <si>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</si>
  <si>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</si>
  <si>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</si>
  <si>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</si>
  <si>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</si>
  <si>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</si>
  <si>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</si>
  <si>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</si>
  <si>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</si>
  <si>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</si>
  <si>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</si>
  <si>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</si>
  <si>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</si>
  <si>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</si>
  <si>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</si>
  <si>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</si>
  <si>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</si>
  <si>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</si>
  <si>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</si>
  <si>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</si>
  <si>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</si>
  <si>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</si>
  <si>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</si>
  <si>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</si>
  <si>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</si>
  <si>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</si>
  <si>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</si>
  <si>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</si>
  <si>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</si>
  <si>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</si>
  <si>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</si>
  <si>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</si>
  <si>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</si>
  <si>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</si>
  <si>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</si>
  <si>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</si>
  <si>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</si>
  <si>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</si>
  <si>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</si>
  <si>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</si>
  <si>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</si>
  <si>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</si>
  <si>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</si>
  <si>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</si>
  <si>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</si>
  <si>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</si>
  <si>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</si>
  <si>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</si>
  <si>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</si>
  <si>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</si>
  <si>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</si>
  <si>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</si>
  <si>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</si>
  <si>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</si>
  <si>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</si>
  <si>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</si>
  <si>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</si>
  <si>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</si>
  <si>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</si>
  <si>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</si>
  <si>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</si>
  <si>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</si>
  <si>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</si>
  <si>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</si>
  <si>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</si>
  <si>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</si>
  <si>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</si>
  <si>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</si>
  <si>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</si>
  <si>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</si>
  <si>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</si>
  <si>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</si>
  <si>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</si>
  <si>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</si>
  <si>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</si>
  <si>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</si>
  <si>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</si>
  <si>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</si>
  <si>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</si>
  <si>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</si>
  <si>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</si>
  <si>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</si>
  <si>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</si>
  <si>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</si>
  <si>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</si>
  <si>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</si>
  <si>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</si>
  <si>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</si>
  <si>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</si>
  <si>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</si>
  <si>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</si>
  <si>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</si>
  <si>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</si>
  <si>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</si>
  <si>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</si>
  <si>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</si>
  <si>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</si>
  <si>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</si>
  <si>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</si>
  <si>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</si>
  <si>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</si>
  <si>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</si>
  <si>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</si>
  <si>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</si>
  <si>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</si>
  <si>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</si>
  <si>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</si>
  <si>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</si>
  <si>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</si>
  <si>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</si>
  <si>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</si>
  <si>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</si>
  <si>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</si>
  <si>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</si>
  <si>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</si>
  <si>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</si>
  <si>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</si>
  <si>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</si>
  <si>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</si>
  <si>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</si>
  <si>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</si>
  <si>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</si>
  <si>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</si>
  <si>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</si>
  <si>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</si>
  <si>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</si>
  <si>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</si>
  <si>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</si>
  <si>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</si>
  <si>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</si>
  <si>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</si>
  <si>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</si>
  <si>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</si>
  <si>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</si>
  <si>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</si>
  <si>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</si>
  <si>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</si>
  <si>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</si>
  <si>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</si>
  <si>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</si>
  <si>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</si>
  <si>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</si>
  <si>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</si>
  <si>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</si>
  <si>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</si>
  <si>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</si>
  <si>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</si>
  <si>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</si>
  <si>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</si>
  <si>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</si>
  <si>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</si>
  <si>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</si>
  <si>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</si>
  <si>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</si>
  <si>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</si>
  <si>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</si>
  <si>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</si>
  <si>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</si>
  <si>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</si>
  <si>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</si>
  <si>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</si>
  <si>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</si>
  <si>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</si>
  <si>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</si>
  <si>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</si>
  <si>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</si>
  <si>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</si>
  <si>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</si>
  <si>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</si>
  <si>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</si>
  <si>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</si>
  <si>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</si>
  <si>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</si>
  <si>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</si>
  <si>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</si>
  <si>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</si>
  <si>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</si>
  <si>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</si>
  <si>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</si>
  <si>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</si>
  <si>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</si>
  <si>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</si>
  <si>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</si>
  <si>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</si>
  <si>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</si>
  <si>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</si>
  <si>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</si>
  <si>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</si>
  <si>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</si>
  <si>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</si>
  <si>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</si>
  <si>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</si>
  <si>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</si>
  <si>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</si>
  <si>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</si>
  <si>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</si>
  <si>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</si>
  <si>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</si>
  <si>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</si>
  <si>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</si>
  <si>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</si>
  <si>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</si>
  <si>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</si>
  <si>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</si>
  <si>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</si>
  <si>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</si>
  <si>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</si>
  <si>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</si>
  <si>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</si>
  <si>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</si>
  <si>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</si>
  <si>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</si>
  <si>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</si>
  <si>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</si>
  <si>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</si>
  <si>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</si>
  <si>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</si>
  <si>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</si>
  <si>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</si>
  <si>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</si>
  <si>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</si>
  <si>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</si>
  <si>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</si>
  <si>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</si>
  <si>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</si>
  <si>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</si>
  <si>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</si>
  <si>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</si>
  <si>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</si>
  <si>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</si>
  <si>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</si>
  <si>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</si>
  <si>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</si>
  <si>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</si>
  <si>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</si>
  <si>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</si>
  <si>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</si>
  <si>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</si>
  <si>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</si>
  <si>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</si>
  <si>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</si>
  <si>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</si>
  <si>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</si>
  <si>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</si>
  <si>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</si>
  <si>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</si>
  <si>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</si>
  <si>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</si>
  <si>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</si>
  <si>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</si>
  <si>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</si>
  <si>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</si>
  <si>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</si>
  <si>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</si>
  <si>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</si>
  <si>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</si>
  <si>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</si>
  <si>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</si>
  <si>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</si>
  <si>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</si>
  <si>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</si>
  <si>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</si>
  <si>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</si>
  <si>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</si>
  <si>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</si>
  <si>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</si>
  <si>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</si>
  <si>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</si>
  <si>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</si>
  <si>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</si>
  <si>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</si>
  <si>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</si>
  <si>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</si>
  <si>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</si>
  <si>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</si>
  <si>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</si>
  <si>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</si>
  <si>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</si>
  <si>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</si>
  <si>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</si>
  <si>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</si>
  <si>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</si>
  <si>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</si>
  <si>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</si>
  <si>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</si>
  <si>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</si>
  <si>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</si>
  <si>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</si>
  <si>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</si>
  <si>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</si>
  <si>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</si>
  <si>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</si>
  <si>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</si>
  <si>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</si>
  <si>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</si>
  <si>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</si>
  <si>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</si>
  <si>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</si>
  <si>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</si>
  <si>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</si>
  <si>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</si>
  <si>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</si>
  <si>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</si>
  <si>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</si>
  <si>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</si>
  <si>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</si>
  <si>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</si>
  <si>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</si>
  <si>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</si>
  <si>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</si>
  <si>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</si>
  <si>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</si>
  <si>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</si>
  <si>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</si>
  <si>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</si>
  <si>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</si>
  <si>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</si>
  <si>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</si>
  <si>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</si>
  <si>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</si>
  <si>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</si>
  <si>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</si>
  <si>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</si>
  <si>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</si>
  <si>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</si>
  <si>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</si>
  <si>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</si>
  <si>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</si>
  <si>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</si>
  <si>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</si>
  <si>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</si>
  <si>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</si>
  <si>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</si>
  <si>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</si>
  <si>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</si>
  <si>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</si>
  <si>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</si>
  <si>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</si>
  <si>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</si>
  <si>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</si>
  <si>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</si>
  <si>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</si>
  <si>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</si>
  <si>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</si>
  <si>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</si>
  <si>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</si>
  <si>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</si>
  <si>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</si>
  <si>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</si>
  <si>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</si>
  <si>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</si>
  <si>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</si>
  <si>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</si>
  <si>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</si>
  <si>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</si>
  <si>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</si>
  <si>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</si>
  <si>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</si>
  <si>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</si>
  <si>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</si>
  <si>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</si>
  <si>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</si>
  <si>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</si>
  <si>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</si>
  <si>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</si>
  <si>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</si>
  <si>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</si>
  <si>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</si>
  <si>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</si>
  <si>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</si>
  <si>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</si>
  <si>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</si>
  <si>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</si>
  <si>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</si>
  <si>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</si>
  <si>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</si>
  <si>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</si>
  <si>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</si>
  <si>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</si>
  <si>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</si>
  <si>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</si>
  <si>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</si>
  <si>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</si>
  <si>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</si>
  <si>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</si>
  <si>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</si>
  <si>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</si>
  <si>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</si>
  <si>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</si>
  <si>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</si>
  <si>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</si>
  <si>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</si>
  <si>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</si>
  <si>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</si>
  <si>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</si>
  <si>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</si>
  <si>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</si>
  <si>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</si>
  <si>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</si>
  <si>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</si>
  <si>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</si>
  <si>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</si>
  <si>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</si>
  <si>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</si>
  <si>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</si>
  <si>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</si>
  <si>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</si>
  <si>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</si>
  <si>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</si>
  <si>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</si>
  <si>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</si>
  <si>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</si>
  <si>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</si>
  <si>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</si>
  <si>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</si>
  <si>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</si>
  <si>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</si>
  <si>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</si>
  <si>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</si>
  <si>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</si>
  <si>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</si>
  <si>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</si>
  <si>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</si>
  <si>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</si>
  <si>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</si>
  <si>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</si>
  <si>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</si>
  <si>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</si>
  <si>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</si>
  <si>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</si>
  <si>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</si>
  <si>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</si>
  <si>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</si>
  <si>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</si>
  <si>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</si>
  <si>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</si>
  <si>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</si>
  <si>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</si>
  <si>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</si>
  <si>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</si>
  <si>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</si>
  <si>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</si>
  <si>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</si>
  <si>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</si>
  <si>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</si>
  <si>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</si>
  <si>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</si>
  <si>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</si>
  <si>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</si>
  <si>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</si>
  <si>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</si>
  <si>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</si>
  <si>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</si>
  <si>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</si>
  <si>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</si>
  <si>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</si>
  <si>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</si>
  <si>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</si>
  <si>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</si>
  <si>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</si>
  <si>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</si>
  <si>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</si>
  <si>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</si>
  <si>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</si>
  <si>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</si>
  <si>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</si>
  <si>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</si>
  <si>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</si>
  <si>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</si>
  <si>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</si>
  <si>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</si>
  <si>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</si>
  <si>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</si>
  <si>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</si>
  <si>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</si>
  <si>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</si>
  <si>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</si>
  <si>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</si>
  <si>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</si>
  <si>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</si>
  <si>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</si>
  <si>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</si>
  <si>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</si>
  <si>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</si>
  <si>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</si>
  <si>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</si>
  <si>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</si>
  <si>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</si>
  <si>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</si>
  <si>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</si>
  <si>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</si>
  <si>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</si>
  <si>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</si>
  <si>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</si>
  <si>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</si>
  <si>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</si>
  <si>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</si>
  <si>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</si>
  <si>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</si>
  <si>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</si>
  <si>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</si>
  <si>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</si>
  <si>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</si>
  <si>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</si>
  <si>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</si>
  <si>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</si>
  <si>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</si>
  <si>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</si>
  <si>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</si>
  <si>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</si>
  <si>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</si>
  <si>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</si>
  <si>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</si>
  <si>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</si>
  <si>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</si>
  <si>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</si>
  <si>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</si>
  <si>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</si>
  <si>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</si>
  <si>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</si>
  <si>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</si>
  <si>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</si>
  <si>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</si>
  <si>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</si>
  <si>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</si>
  <si>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</si>
  <si>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</si>
  <si>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</si>
  <si>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</si>
  <si>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</si>
  <si>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</si>
  <si>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</si>
  <si>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</si>
  <si>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</si>
  <si>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</si>
  <si>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</si>
  <si>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</si>
  <si>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</si>
  <si>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</si>
  <si>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</si>
  <si>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</si>
  <si>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</si>
  <si>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</si>
  <si>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</si>
  <si>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</si>
  <si>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</si>
  <si>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</si>
  <si>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</si>
  <si>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</si>
  <si>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</si>
  <si>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</si>
  <si>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</si>
  <si>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</si>
  <si>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</si>
  <si>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</si>
  <si>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</si>
  <si>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</si>
  <si>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</si>
  <si>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</si>
  <si>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</si>
  <si>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</si>
  <si>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</si>
  <si>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</si>
  <si>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</si>
  <si>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</si>
  <si>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</si>
  <si>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</si>
  <si>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</si>
  <si>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</si>
  <si>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</si>
  <si>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</si>
  <si>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</si>
  <si>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</si>
  <si>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</si>
  <si>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</si>
  <si>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</si>
  <si>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</si>
  <si>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</si>
  <si>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</si>
  <si>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</si>
  <si>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</si>
  <si>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</si>
  <si>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</si>
  <si>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</si>
  <si>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</si>
  <si>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</si>
  <si>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</si>
  <si>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</si>
  <si>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</si>
  <si>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</si>
  <si>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</si>
  <si>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</si>
  <si>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</si>
  <si>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</si>
  <si>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</si>
  <si>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</si>
  <si>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</si>
  <si>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</si>
  <si>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</si>
  <si>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</si>
  <si>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</si>
  <si>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</si>
  <si>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</si>
  <si>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</si>
  <si>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</si>
  <si>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</si>
  <si>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</si>
  <si>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</si>
  <si>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</si>
  <si>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</si>
  <si>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</si>
  <si>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</si>
  <si>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</si>
  <si>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</si>
  <si>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</si>
  <si>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</si>
  <si>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</si>
  <si>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</si>
  <si>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</si>
  <si>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</si>
  <si>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</si>
  <si>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</si>
  <si>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</si>
  <si>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</si>
  <si>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</si>
  <si>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</si>
  <si>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</si>
  <si>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</si>
  <si>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</si>
  <si>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</si>
  <si>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</si>
  <si>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</si>
  <si>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</si>
  <si>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</si>
  <si>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</si>
  <si>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</si>
  <si>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</si>
  <si>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</si>
  <si>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</si>
  <si>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</si>
  <si>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</si>
  <si>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</si>
  <si>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</si>
  <si>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</si>
  <si>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</si>
  <si>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</si>
  <si>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</si>
  <si>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</si>
  <si>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</si>
  <si>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</si>
  <si>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</si>
  <si>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</si>
  <si>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</si>
  <si>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</si>
  <si>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</si>
  <si>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</si>
  <si>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</si>
  <si>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</si>
  <si>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</si>
  <si>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</si>
  <si>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</si>
  <si>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</si>
  <si>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</si>
  <si>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</si>
  <si>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</si>
  <si>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</si>
  <si>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</si>
  <si>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</si>
  <si>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</si>
  <si>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</si>
  <si>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</si>
  <si>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</si>
  <si>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</si>
  <si>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</si>
  <si>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</si>
  <si>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</si>
  <si>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</si>
  <si>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</si>
  <si>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</si>
  <si>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</si>
  <si>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</si>
  <si>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</si>
  <si>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</si>
  <si>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</si>
  <si>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</si>
  <si>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</si>
  <si>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</si>
  <si>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</si>
  <si>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</si>
  <si>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</si>
  <si>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</si>
  <si>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</si>
  <si>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</si>
  <si>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</si>
  <si>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</si>
  <si>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</si>
  <si>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</si>
  <si>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</si>
  <si>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</si>
  <si>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</si>
  <si>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</si>
  <si>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</si>
  <si>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</si>
  <si>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</si>
  <si>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</si>
  <si>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</si>
  <si>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</si>
  <si>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</si>
  <si>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</si>
  <si>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</si>
  <si>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</si>
  <si>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</si>
  <si>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</si>
  <si>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</si>
  <si>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</si>
  <si>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</si>
  <si>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</si>
  <si>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</si>
  <si>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</si>
  <si>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</si>
  <si>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</si>
  <si>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</si>
  <si>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</si>
  <si>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</si>
  <si>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</si>
  <si>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</si>
  <si>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</si>
  <si>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</si>
  <si>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</si>
  <si>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</si>
  <si>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</si>
  <si>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</si>
  <si>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</si>
  <si>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</si>
  <si>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</si>
  <si>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</si>
  <si>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</si>
  <si>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</si>
  <si>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</si>
  <si>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</si>
  <si>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</si>
  <si>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</si>
  <si>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</si>
  <si>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</si>
  <si>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</si>
  <si>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</si>
  <si>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</si>
  <si>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</si>
  <si>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</si>
  <si>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</si>
  <si>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</si>
  <si>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</si>
  <si>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</si>
  <si>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</si>
  <si>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</si>
  <si>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</si>
  <si>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</si>
  <si>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</si>
  <si>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</si>
  <si>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</si>
  <si>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</si>
  <si>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</si>
  <si>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</si>
  <si>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</si>
  <si>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</si>
  <si>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</si>
  <si>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</si>
  <si>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</si>
  <si>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</si>
  <si>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</si>
  <si>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</si>
  <si>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</si>
  <si>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</si>
  <si>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</si>
  <si>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</si>
  <si>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</si>
  <si>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</si>
  <si>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</si>
  <si>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</si>
  <si>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</si>
  <si>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</si>
  <si>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</si>
  <si>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</si>
  <si>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</si>
  <si>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</si>
  <si>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</si>
  <si>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</si>
  <si>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</si>
  <si>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</si>
  <si>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</si>
  <si>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</si>
  <si>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</si>
  <si>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</si>
  <si>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</si>
  <si>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</si>
  <si>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</si>
  <si>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</si>
  <si>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</si>
  <si>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</si>
  <si>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</si>
  <si>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</si>
  <si>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</si>
  <si>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</si>
  <si>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</si>
  <si>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</si>
  <si>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</si>
  <si>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</si>
  <si>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</si>
  <si>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</si>
  <si>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</si>
  <si>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</si>
  <si>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</si>
  <si>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</si>
  <si>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</si>
  <si>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</si>
  <si>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</si>
  <si>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</si>
  <si>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</si>
  <si>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</si>
  <si>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</si>
  <si>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</si>
  <si>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</si>
  <si>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</si>
  <si>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</si>
  <si>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</si>
  <si>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</si>
  <si>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</si>
  <si>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</si>
  <si>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</si>
  <si>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</si>
  <si>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</si>
  <si>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</si>
  <si>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</si>
  <si>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</si>
  <si>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</si>
  <si>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</si>
  <si>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</si>
  <si>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</si>
  <si>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</si>
  <si>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</si>
  <si>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</si>
  <si>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</si>
  <si>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</si>
  <si>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</si>
  <si>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</si>
  <si>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</si>
  <si>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</si>
  <si>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</si>
  <si>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</si>
  <si>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</si>
  <si>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</si>
  <si>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</si>
  <si>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</si>
  <si>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</si>
  <si>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</si>
  <si>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</si>
  <si>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</si>
  <si>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</si>
  <si>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</si>
  <si>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</si>
  <si>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</si>
  <si>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</si>
  <si>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</si>
  <si>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</si>
  <si>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</si>
  <si>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</si>
  <si>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</si>
  <si>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</si>
  <si>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</si>
  <si>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</si>
  <si>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</si>
  <si>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</si>
  <si>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</si>
  <si>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</si>
  <si>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</si>
  <si>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</si>
  <si>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</si>
  <si>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</si>
  <si>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</si>
  <si>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</si>
  <si>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</si>
  <si>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</si>
  <si>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</si>
  <si>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</si>
  <si>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</si>
  <si>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</si>
  <si>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</si>
  <si>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</si>
  <si>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</si>
  <si>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</si>
  <si>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</si>
  <si>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</si>
  <si>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</si>
  <si>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</si>
  <si>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</si>
  <si>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</si>
  <si>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</si>
  <si>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</si>
  <si>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</si>
  <si>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</si>
  <si>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</si>
  <si>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</si>
  <si>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</si>
  <si>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</si>
  <si>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</si>
  <si>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</si>
  <si>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</si>
  <si>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</si>
  <si>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</si>
  <si>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</si>
  <si>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</si>
  <si>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</si>
  <si>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</si>
  <si>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</si>
  <si>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</si>
  <si>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</si>
  <si>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</si>
  <si>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</si>
  <si>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</si>
  <si>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</si>
  <si>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</si>
  <si>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</si>
  <si>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</si>
  <si>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</si>
  <si>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</si>
  <si>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</si>
  <si>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</si>
  <si>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</si>
  <si>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</si>
  <si>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</si>
  <si>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</si>
  <si>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</si>
  <si>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</si>
  <si>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</si>
  <si>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</si>
  <si>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</si>
  <si>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</si>
  <si>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</si>
  <si>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</si>
  <si>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</si>
  <si>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</si>
  <si>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</si>
  <si>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</si>
  <si>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</si>
  <si>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</si>
  <si>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</si>
  <si>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</si>
  <si>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</si>
  <si>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</si>
  <si>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</si>
  <si>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</si>
  <si>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</si>
  <si>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</si>
  <si>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</si>
  <si>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</si>
  <si>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</si>
  <si>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</si>
  <si>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</si>
  <si>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</si>
  <si>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</si>
  <si>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</si>
  <si>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</si>
  <si>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</si>
  <si>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</si>
  <si>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</si>
  <si>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</si>
  <si>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</si>
  <si>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</si>
  <si>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</si>
  <si>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</si>
  <si>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</si>
  <si>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</si>
  <si>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</si>
  <si>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</si>
  <si>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</si>
  <si>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</si>
  <si>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</si>
  <si>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</si>
  <si>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</si>
  <si>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</si>
  <si>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</si>
  <si>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</si>
  <si>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</si>
  <si>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</si>
  <si>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</si>
  <si>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</si>
  <si>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</si>
  <si>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</si>
  <si>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</si>
  <si>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</si>
  <si>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</si>
  <si>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</si>
  <si>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</si>
  <si>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</si>
  <si>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</si>
  <si>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</si>
  <si>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</si>
  <si>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</si>
  <si>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</si>
  <si>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</si>
  <si>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</si>
  <si>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</si>
  <si>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</si>
  <si>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</si>
  <si>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</si>
  <si>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</si>
  <si>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</si>
  <si>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</si>
  <si>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</si>
  <si>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</si>
  <si>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</si>
  <si>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</si>
  <si>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</si>
  <si>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</si>
  <si>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</si>
  <si>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</si>
  <si>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</si>
  <si>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</si>
  <si>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</si>
  <si>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</si>
  <si>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</si>
  <si>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</si>
  <si>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</si>
  <si>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</si>
  <si>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</si>
  <si>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</si>
  <si>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</si>
  <si>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</si>
  <si>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</si>
  <si>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</si>
  <si>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</si>
  <si>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</si>
  <si>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</si>
  <si>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</si>
  <si>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</si>
  <si>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</si>
  <si>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</si>
  <si>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</si>
  <si>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</si>
  <si>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</si>
  <si>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</si>
  <si>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</si>
  <si>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</si>
  <si>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</si>
  <si>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</si>
  <si>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</si>
  <si>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</si>
  <si>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</si>
  <si>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</si>
  <si>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</si>
  <si>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</si>
  <si>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</si>
  <si>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</si>
  <si>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</si>
  <si>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</si>
  <si>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</si>
  <si>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</si>
  <si>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</si>
  <si>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</si>
  <si>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</si>
  <si>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</si>
  <si>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</si>
  <si>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</si>
  <si>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</si>
  <si>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</si>
  <si>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</si>
  <si>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</si>
  <si>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</si>
  <si>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</si>
  <si>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</si>
  <si>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</si>
  <si>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</si>
  <si>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</si>
  <si>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</si>
  <si>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</si>
  <si>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</si>
  <si>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</si>
  <si>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</si>
  <si>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</si>
  <si>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</si>
  <si>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</si>
  <si>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</si>
  <si>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</si>
  <si>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</si>
  <si>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</si>
  <si>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</si>
  <si>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</si>
  <si>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</si>
  <si>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</si>
  <si>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</si>
  <si>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</si>
  <si>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</si>
  <si>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</si>
  <si>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</si>
  <si>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</si>
  <si>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</si>
  <si>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</si>
  <si>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</si>
  <si>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</si>
  <si>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</si>
  <si>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</si>
  <si>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</si>
  <si>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</si>
  <si>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</si>
  <si>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</si>
  <si>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</si>
  <si>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</si>
  <si>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</si>
  <si>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</si>
  <si>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</si>
  <si>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</si>
  <si>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</si>
  <si>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</si>
  <si>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</si>
  <si>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</si>
  <si>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</si>
  <si>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</si>
  <si>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</si>
  <si>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</si>
  <si>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</si>
  <si>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</si>
  <si>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</si>
  <si>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</si>
  <si>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</si>
  <si>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</si>
  <si>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</si>
  <si>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</si>
  <si>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</si>
  <si>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</si>
  <si>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</si>
  <si>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</si>
  <si>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</si>
  <si>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</si>
  <si>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</si>
  <si>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</si>
  <si>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</si>
  <si>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</si>
  <si>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</si>
  <si>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</si>
  <si>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</si>
  <si>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</si>
  <si>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</si>
  <si>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</si>
  <si>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</si>
  <si>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</si>
  <si>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</si>
  <si>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</si>
  <si>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</si>
  <si>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</si>
  <si>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</si>
  <si>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</si>
  <si>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</si>
  <si>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</si>
  <si>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</si>
  <si>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</si>
  <si>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</si>
  <si>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</si>
  <si>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</si>
  <si>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</si>
  <si>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</si>
  <si>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</si>
  <si>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</si>
  <si>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</si>
  <si>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</si>
  <si>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</si>
  <si>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</si>
  <si>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</si>
  <si>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</si>
  <si>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</si>
  <si>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</si>
  <si>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</si>
  <si>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</si>
  <si>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</si>
  <si>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</si>
  <si>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</si>
  <si>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</si>
  <si>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</si>
  <si>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</si>
  <si>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</si>
  <si>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</si>
  <si>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</si>
  <si>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</si>
  <si>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</si>
  <si>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</si>
  <si>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</si>
  <si>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</si>
  <si>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</si>
  <si>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</si>
  <si>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</si>
  <si>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</si>
  <si>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</si>
  <si>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</si>
  <si>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</si>
  <si>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</si>
  <si>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</si>
  <si>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</si>
  <si>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</si>
  <si>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</si>
  <si>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</si>
  <si>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</si>
  <si>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</si>
  <si>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</si>
  <si>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</si>
  <si>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</si>
  <si>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</si>
  <si>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</si>
  <si>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</si>
  <si>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</si>
  <si>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</si>
  <si>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</si>
  <si>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</si>
  <si>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</si>
  <si>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</si>
  <si>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</si>
  <si>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</si>
  <si>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</si>
  <si>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</si>
  <si>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</si>
  <si>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</si>
  <si>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</si>
  <si>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</si>
  <si>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</si>
  <si>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</si>
  <si>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</si>
  <si>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</si>
  <si>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</si>
  <si>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</si>
  <si>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</si>
  <si>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</si>
  <si>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</si>
  <si>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</si>
  <si>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</si>
  <si>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</si>
  <si>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</si>
  <si>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</si>
  <si>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</si>
  <si>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</si>
  <si>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</si>
  <si>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</si>
  <si>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</si>
  <si>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</si>
  <si>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</si>
  <si>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</si>
  <si>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</si>
  <si>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</si>
  <si>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</si>
  <si>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</si>
  <si>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</si>
  <si>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</si>
  <si>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</si>
  <si>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</si>
  <si>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</si>
  <si>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</si>
  <si>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</si>
  <si>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</si>
  <si>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</si>
  <si>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</si>
  <si>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</si>
  <si>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</si>
  <si>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</si>
  <si>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</si>
  <si>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</si>
  <si>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</si>
  <si>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</si>
  <si>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</si>
  <si>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</si>
  <si>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</si>
  <si>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</si>
  <si>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</si>
  <si>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</si>
  <si>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</si>
  <si>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</si>
  <si>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</si>
  <si>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</si>
  <si>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</si>
  <si>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</si>
  <si>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</si>
  <si>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</si>
  <si>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</si>
  <si>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</si>
  <si>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</si>
  <si>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</si>
  <si>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</si>
  <si>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</si>
  <si>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</si>
  <si>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</si>
  <si>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</si>
  <si>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</si>
  <si>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</si>
  <si>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</si>
  <si>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</si>
  <si>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</si>
  <si>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</si>
  <si>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</si>
  <si>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</si>
  <si>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</si>
  <si>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</si>
  <si>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</si>
  <si>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</si>
  <si>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</si>
  <si>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</si>
  <si>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</si>
  <si>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</si>
  <si>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</si>
  <si>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</si>
  <si>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</si>
  <si>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</si>
  <si>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</si>
  <si>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</si>
  <si>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</si>
  <si>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</si>
  <si>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</si>
  <si>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</si>
  <si>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</si>
  <si>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</si>
  <si>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</si>
  <si>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</si>
  <si>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</si>
  <si>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</si>
  <si>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</si>
  <si>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</si>
  <si>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</si>
  <si>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</si>
  <si>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</si>
  <si>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</si>
  <si>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</si>
  <si>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</si>
  <si>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</si>
  <si>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</si>
  <si>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</si>
  <si>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</si>
  <si>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</si>
  <si>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</si>
  <si>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</si>
  <si>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</si>
  <si>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</si>
  <si>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</si>
  <si>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</si>
  <si>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</si>
  <si>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</si>
  <si>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</si>
  <si>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</si>
  <si>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</si>
  <si>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</si>
  <si>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</si>
  <si>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</si>
  <si>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</si>
  <si>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</si>
  <si>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</si>
  <si>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</si>
  <si>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</si>
  <si>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</si>
  <si>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</si>
  <si>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</si>
  <si>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</si>
  <si>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</si>
  <si>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</si>
  <si>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</si>
  <si>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</si>
  <si>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</si>
  <si>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</si>
  <si>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</si>
  <si>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</si>
  <si>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</si>
  <si>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</si>
  <si>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</si>
  <si>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</si>
  <si>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</si>
  <si>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</si>
  <si>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</si>
  <si>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</si>
  <si>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</si>
  <si>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</si>
  <si>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</si>
  <si>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</si>
  <si>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</si>
  <si>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</si>
  <si>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</si>
  <si>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</si>
  <si>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</si>
  <si>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</si>
  <si>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</si>
  <si>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</si>
  <si>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</si>
  <si>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</si>
  <si>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</si>
  <si>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</si>
  <si>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</si>
  <si>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</si>
  <si>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</si>
  <si>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</si>
  <si>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</si>
  <si>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</si>
  <si>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</si>
  <si>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</si>
  <si>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</si>
  <si>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</si>
  <si>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</si>
  <si>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</si>
  <si>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</si>
  <si>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</si>
  <si>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</si>
  <si>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</si>
  <si>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</si>
  <si>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</si>
  <si>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</si>
  <si>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</si>
  <si>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</si>
  <si>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</si>
  <si>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</si>
  <si>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</si>
  <si>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</si>
  <si>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</si>
  <si>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</si>
  <si>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</si>
  <si>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</si>
  <si>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</si>
  <si>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</si>
  <si>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</si>
  <si>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</si>
  <si>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</si>
  <si>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</si>
  <si>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</si>
  <si>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</si>
  <si>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</si>
  <si>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</si>
  <si>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</si>
  <si>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</si>
  <si>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</si>
  <si>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</si>
  <si>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</si>
  <si>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</si>
  <si>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</si>
  <si>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</si>
  <si>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</si>
  <si>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</si>
  <si>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</si>
  <si>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</si>
  <si>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</si>
  <si>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</si>
  <si>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</si>
  <si>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</si>
  <si>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</si>
  <si>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</si>
  <si>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</si>
  <si>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</si>
  <si>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</si>
  <si>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</si>
  <si>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</si>
  <si>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</si>
  <si>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</si>
  <si>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</si>
  <si>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</si>
  <si>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</si>
  <si>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</si>
  <si>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</si>
  <si>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</si>
  <si>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</si>
  <si>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</si>
  <si>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</si>
  <si>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</si>
  <si>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</si>
  <si>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</si>
  <si>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</si>
  <si>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</si>
  <si>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</si>
  <si>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</si>
  <si>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</si>
  <si>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</si>
  <si>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</si>
  <si>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</si>
  <si>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</si>
  <si>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</si>
  <si>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</si>
  <si>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</si>
  <si>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</si>
  <si>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</si>
  <si>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</si>
  <si>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</si>
  <si>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</si>
  <si>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</si>
  <si>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</si>
  <si>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</si>
  <si>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</si>
  <si>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</si>
  <si>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</si>
  <si>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</si>
  <si>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</si>
  <si>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</si>
  <si>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</si>
  <si>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</si>
  <si>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</si>
  <si>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</si>
  <si>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</si>
  <si>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</si>
  <si>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</si>
  <si>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</si>
  <si>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</si>
  <si>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</si>
  <si>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</si>
  <si>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</si>
  <si>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</si>
  <si>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</si>
  <si>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</si>
  <si>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</si>
  <si>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</si>
  <si>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</si>
  <si>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</si>
  <si>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</si>
  <si>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</si>
  <si>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</si>
  <si>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</si>
  <si>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</si>
  <si>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</si>
  <si>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</si>
  <si>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</si>
  <si>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</si>
  <si>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</si>
  <si>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</si>
  <si>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</si>
  <si>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</si>
  <si>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</si>
  <si>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</si>
  <si>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</si>
  <si>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</si>
  <si>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</si>
  <si>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</si>
  <si>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</si>
  <si>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</si>
  <si>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</si>
  <si>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</si>
  <si>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</si>
  <si>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</si>
  <si>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</si>
  <si>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</si>
  <si>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</si>
  <si>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</si>
  <si>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</si>
  <si>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</si>
  <si>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</si>
  <si>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</si>
  <si>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</si>
  <si>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</si>
  <si>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</si>
  <si>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</si>
  <si>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</si>
  <si>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</si>
  <si>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</si>
  <si>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</si>
  <si>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</si>
  <si>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</si>
  <si>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</si>
  <si>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</si>
  <si>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</si>
  <si>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</si>
  <si>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</si>
  <si>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</si>
  <si>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</si>
  <si>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</si>
  <si>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</si>
  <si>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</si>
  <si>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</si>
  <si>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</si>
  <si>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</si>
  <si>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</si>
  <si>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</si>
  <si>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</si>
  <si>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</si>
  <si>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</si>
  <si>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</si>
  <si>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</si>
  <si>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</si>
  <si>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</si>
  <si>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</si>
  <si>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</si>
  <si>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</si>
  <si>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</si>
  <si>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</si>
  <si>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</si>
  <si>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</si>
  <si>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</si>
  <si>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</si>
  <si>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</si>
  <si>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</si>
  <si>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</si>
  <si>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</si>
  <si>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</si>
  <si>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</si>
  <si>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</si>
  <si>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</si>
  <si>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</si>
  <si>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</si>
  <si>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</si>
  <si>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</si>
  <si>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</si>
  <si>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</si>
  <si>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</si>
  <si>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</si>
  <si>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</si>
  <si>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</si>
  <si>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</si>
  <si>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</si>
  <si>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</si>
  <si>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</si>
  <si>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</si>
  <si>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</si>
  <si>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</si>
  <si>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</si>
  <si>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</si>
  <si>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</si>
  <si>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</si>
  <si>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</si>
  <si>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</si>
  <si>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</si>
  <si>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</si>
  <si>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</si>
  <si>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</si>
  <si>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</si>
  <si>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</si>
  <si>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</si>
  <si>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</si>
  <si>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</si>
  <si>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</si>
  <si>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</si>
  <si>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</si>
  <si>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</si>
  <si>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</si>
  <si>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</si>
  <si>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</si>
  <si>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</si>
  <si>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</si>
  <si>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</si>
  <si>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</si>
  <si>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</si>
  <si>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</si>
  <si>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</si>
  <si>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</si>
  <si>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</si>
  <si>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</si>
  <si>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</si>
  <si>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</si>
  <si>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</si>
  <si>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</si>
  <si>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</si>
  <si>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</si>
  <si>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</si>
  <si>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</si>
  <si>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</si>
  <si>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</si>
  <si>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</si>
  <si>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</si>
  <si>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</si>
  <si>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</si>
  <si>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</si>
  <si>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</si>
  <si>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</si>
  <si>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</si>
  <si>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</si>
  <si>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</si>
  <si>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</si>
  <si>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</si>
  <si>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</si>
  <si>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</si>
  <si>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</si>
  <si>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</si>
  <si>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</si>
  <si>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</si>
  <si>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</si>
  <si>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</si>
  <si>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</si>
  <si>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</si>
  <si>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</si>
  <si>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</si>
  <si>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</si>
  <si>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</si>
  <si>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</si>
  <si>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</si>
  <si>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</si>
  <si>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</si>
  <si>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</si>
  <si>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</si>
  <si>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</si>
  <si>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</si>
  <si>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</si>
  <si>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</si>
  <si>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</si>
  <si>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</si>
  <si>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</si>
  <si>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</si>
  <si>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</si>
  <si>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</si>
  <si>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</si>
  <si>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</si>
  <si>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</si>
  <si>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</si>
  <si>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</si>
  <si>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</si>
  <si>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</si>
  <si>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</si>
  <si>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</si>
  <si>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</si>
  <si>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</si>
  <si>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</si>
  <si>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</si>
  <si>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</si>
  <si>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</si>
  <si>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</si>
  <si>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</si>
  <si>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</si>
  <si>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</si>
  <si>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</si>
  <si>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</si>
  <si>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</si>
  <si>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</si>
  <si>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</si>
  <si>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</si>
  <si>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</si>
  <si>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</si>
  <si>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</si>
  <si>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</si>
  <si>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</si>
  <si>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</si>
  <si>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</si>
  <si>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</si>
  <si>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</si>
  <si>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</si>
  <si>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</si>
  <si>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</si>
  <si>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</si>
  <si>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</si>
  <si>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</si>
  <si>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</si>
  <si>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</si>
  <si>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</si>
  <si>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</si>
  <si>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</si>
  <si>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</si>
  <si>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</si>
  <si>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</si>
  <si>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</si>
  <si>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</si>
  <si>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</si>
  <si>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</si>
  <si>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</si>
  <si>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</si>
  <si>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</si>
  <si>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</si>
  <si>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</si>
  <si>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</si>
  <si>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</si>
  <si>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</si>
  <si>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</si>
  <si>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</si>
  <si>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</si>
  <si>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</si>
  <si>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</si>
  <si>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</si>
  <si>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</si>
  <si>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</si>
  <si>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</si>
  <si>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</si>
  <si>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</si>
  <si>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</si>
  <si>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</si>
  <si>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</si>
  <si>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</si>
  <si>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</si>
  <si>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</si>
  <si>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</si>
  <si>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</si>
  <si>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</si>
  <si>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</si>
  <si>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</si>
  <si>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</si>
  <si>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</si>
  <si>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</si>
  <si>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</si>
  <si>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</si>
  <si>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</si>
  <si>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</si>
  <si>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</si>
  <si>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</si>
  <si>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</si>
  <si>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</si>
  <si>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</si>
  <si>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</si>
  <si>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</si>
  <si>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</si>
  <si>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</si>
  <si>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</si>
  <si>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</si>
  <si>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</si>
  <si>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</si>
  <si>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</si>
  <si>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</si>
  <si>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</si>
  <si>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</si>
  <si>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</si>
  <si>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</si>
  <si>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</si>
  <si>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</si>
  <si>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</si>
  <si>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</si>
  <si>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</si>
  <si>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</si>
  <si>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</si>
  <si>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</si>
  <si>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</si>
  <si>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</si>
  <si>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</si>
  <si>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</si>
  <si>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</si>
  <si>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</si>
  <si>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</si>
  <si>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</si>
  <si>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</si>
  <si>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</si>
  <si>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</si>
  <si>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</si>
  <si>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</si>
  <si>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</si>
  <si>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</si>
  <si>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</si>
  <si>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</si>
  <si>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</si>
  <si>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</si>
  <si>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</si>
  <si>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</si>
  <si>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</si>
  <si>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</si>
  <si>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</si>
  <si>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</si>
  <si>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</si>
  <si>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</si>
  <si>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</si>
  <si>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</si>
  <si>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</si>
  <si>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</si>
  <si>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</si>
  <si>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</si>
  <si>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</si>
  <si>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</si>
  <si>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</si>
  <si>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</si>
  <si>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</si>
  <si>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</si>
  <si>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</si>
  <si>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</si>
  <si>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</si>
  <si>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</si>
  <si>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</si>
  <si>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</si>
  <si>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</si>
  <si>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</si>
  <si>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</si>
  <si>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</si>
  <si>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</si>
  <si>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</si>
  <si>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</si>
  <si>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</si>
  <si>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</si>
  <si>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</si>
  <si>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</si>
  <si>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</si>
  <si>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</si>
  <si>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</si>
  <si>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</si>
  <si>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</si>
  <si>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</si>
  <si>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</si>
  <si>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</si>
  <si>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</si>
  <si>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</si>
  <si>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</si>
  <si>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</si>
  <si>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</si>
  <si>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</si>
  <si>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</si>
  <si>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</si>
  <si>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</si>
  <si>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</si>
  <si>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</si>
  <si>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</si>
  <si>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</si>
  <si>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</si>
  <si>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</si>
  <si>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</si>
  <si>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</si>
  <si>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</si>
  <si>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</si>
  <si>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</si>
  <si>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</si>
  <si>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</si>
  <si>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</si>
  <si>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</si>
  <si>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</si>
  <si>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</si>
  <si>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</si>
  <si>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</si>
  <si>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</si>
  <si>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</si>
  <si>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</si>
  <si>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</si>
  <si>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</si>
  <si>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</si>
  <si>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</si>
  <si>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</si>
  <si>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</si>
  <si>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</si>
  <si>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</si>
  <si>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</si>
  <si>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</si>
  <si>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</si>
  <si>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</si>
  <si>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</si>
  <si>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</si>
  <si>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</si>
  <si>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</si>
  <si>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</si>
  <si>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</si>
  <si>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</si>
  <si>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</si>
  <si>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</si>
  <si>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</si>
  <si>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</si>
  <si>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</si>
  <si>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</si>
  <si>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</si>
  <si>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</si>
  <si>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</si>
  <si>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</si>
  <si>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</si>
  <si>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</si>
  <si>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</si>
  <si>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</si>
  <si>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</si>
  <si>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</si>
  <si>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</si>
  <si>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</si>
  <si>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</si>
  <si>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</si>
  <si>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</si>
  <si>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</si>
  <si>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</si>
  <si>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</si>
  <si>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</si>
  <si>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</si>
  <si>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</si>
  <si>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</si>
  <si>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</si>
  <si>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</si>
  <si>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</si>
  <si>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</si>
  <si>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</si>
  <si>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</si>
  <si>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</si>
  <si>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</si>
  <si>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</si>
  <si>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</si>
  <si>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</si>
  <si>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</si>
  <si>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</si>
  <si>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</si>
  <si>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</si>
  <si>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</si>
  <si>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</si>
  <si>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</si>
  <si>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</si>
  <si>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</si>
  <si>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</si>
  <si>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</si>
  <si>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</si>
  <si>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</si>
  <si>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</si>
  <si>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</si>
  <si>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</si>
  <si>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</si>
  <si>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</si>
  <si>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</si>
  <si>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</si>
  <si>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</si>
  <si>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</si>
  <si>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</si>
  <si>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</si>
  <si>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</si>
  <si>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</si>
  <si>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</si>
  <si>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</si>
  <si>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</si>
  <si>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</si>
  <si>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</si>
  <si>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</si>
  <si>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</si>
  <si>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</si>
  <si>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</si>
  <si>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</si>
  <si>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</si>
  <si>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</si>
  <si>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</si>
  <si>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</si>
  <si>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</si>
  <si>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</si>
  <si>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</si>
  <si>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</si>
  <si>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</si>
  <si>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</si>
  <si>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</si>
  <si>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</si>
  <si>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</si>
  <si>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</si>
  <si>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</si>
  <si>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</si>
  <si>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</si>
  <si>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</si>
  <si>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</si>
  <si>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</si>
  <si>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</si>
  <si>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</si>
  <si>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</si>
  <si>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</si>
  <si>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</si>
  <si>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</si>
  <si>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</si>
  <si>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</si>
  <si>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</si>
  <si>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</si>
  <si>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</si>
  <si>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</si>
  <si>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</si>
  <si>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</si>
  <si>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</si>
  <si>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</si>
  <si>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</si>
  <si>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</si>
  <si>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</si>
  <si>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</si>
  <si>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</si>
  <si>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</si>
  <si>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</si>
  <si>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</si>
  <si>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</si>
  <si>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</si>
  <si>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</si>
  <si>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</si>
  <si>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</si>
  <si>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</si>
  <si>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</si>
  <si>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</si>
  <si>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</si>
  <si>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</si>
  <si>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</si>
  <si>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</si>
  <si>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</si>
  <si>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</si>
  <si>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</si>
  <si>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</si>
  <si>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</si>
  <si>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</si>
  <si>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</si>
  <si>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</si>
  <si>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</si>
  <si>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</si>
  <si>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</si>
  <si>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</si>
  <si>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</si>
  <si>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</si>
  <si>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</si>
  <si>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</si>
  <si>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</si>
  <si>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</si>
  <si>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</si>
  <si>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</si>
  <si>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</si>
  <si>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</si>
  <si>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</si>
  <si>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</si>
  <si>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</si>
  <si>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</si>
  <si>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</si>
  <si>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</si>
  <si>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</si>
  <si>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</si>
  <si>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</si>
  <si>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</si>
  <si>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</si>
  <si>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</si>
  <si>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</si>
  <si>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</si>
  <si>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</si>
  <si>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</si>
  <si>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</si>
  <si>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</si>
  <si>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</si>
  <si>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</si>
  <si>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</si>
  <si>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</si>
  <si>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</si>
  <si>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</si>
  <si>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</si>
  <si>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</si>
  <si>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</si>
  <si>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</si>
  <si>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</si>
  <si>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</si>
  <si>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</si>
  <si>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</si>
  <si>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</si>
  <si>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</si>
  <si>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</si>
  <si>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</si>
  <si>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</si>
  <si>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</si>
  <si>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</si>
  <si>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</si>
  <si>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</si>
  <si>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</si>
  <si>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</si>
  <si>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</si>
  <si>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</si>
  <si>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</si>
  <si>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</si>
  <si>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</si>
  <si>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</si>
  <si>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</si>
  <si>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</si>
  <si>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</si>
  <si>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</si>
  <si>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</si>
  <si>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</si>
  <si>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</si>
  <si>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</si>
  <si>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</si>
  <si>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</si>
  <si>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</si>
  <si>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</si>
  <si>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</si>
  <si>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</si>
  <si>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</si>
  <si>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</si>
  <si>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</si>
  <si>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</si>
  <si>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</si>
  <si>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</si>
  <si>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</si>
  <si>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</si>
  <si>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</si>
  <si>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</si>
  <si>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</si>
  <si>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</si>
  <si>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</si>
  <si>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</si>
  <si>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</si>
  <si>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</si>
  <si>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</si>
  <si>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</si>
  <si>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</si>
  <si>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</si>
  <si>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</si>
  <si>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</si>
  <si>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</si>
  <si>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</si>
  <si>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</si>
  <si>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</si>
  <si>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</si>
  <si>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</si>
  <si>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</si>
  <si>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</si>
  <si>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</si>
  <si>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</si>
  <si>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</si>
  <si>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</si>
  <si>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</si>
  <si>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</si>
  <si>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</si>
  <si>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</si>
  <si>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</si>
  <si>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</si>
  <si>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</si>
  <si>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</si>
  <si>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</si>
  <si>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</si>
  <si>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</si>
  <si>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</si>
  <si>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</si>
  <si>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</si>
  <si>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</si>
  <si>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</si>
  <si>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</si>
  <si>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</si>
  <si>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</si>
  <si>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</si>
  <si>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</si>
  <si>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</si>
  <si>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</si>
  <si>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</si>
  <si>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</si>
  <si>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</si>
  <si>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</si>
  <si>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</si>
  <si>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</si>
  <si>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</si>
  <si>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</si>
  <si>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</si>
  <si>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</si>
  <si>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</si>
  <si>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</si>
  <si>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</si>
  <si>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</si>
  <si>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</si>
  <si>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</si>
  <si>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</si>
  <si>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</si>
  <si>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</si>
  <si>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</si>
  <si>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</si>
  <si>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</si>
  <si>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</si>
  <si>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</si>
  <si>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</si>
  <si>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</si>
  <si>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</si>
  <si>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</si>
  <si>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</si>
  <si>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</si>
  <si>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</si>
  <si>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</si>
  <si>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</si>
  <si>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</si>
  <si>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</si>
  <si>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</si>
  <si>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</si>
  <si>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</si>
  <si>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</si>
  <si>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</si>
  <si>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</si>
  <si>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</si>
  <si>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</si>
  <si>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</si>
  <si>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</si>
  <si>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</si>
  <si>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</si>
  <si>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</si>
  <si>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</si>
  <si>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</si>
  <si>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</si>
  <si>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</si>
  <si>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</si>
  <si>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</si>
  <si>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</si>
  <si>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</si>
  <si>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</si>
  <si>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</si>
  <si>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</si>
  <si>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</si>
  <si>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</si>
  <si>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</si>
  <si>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</si>
  <si>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</si>
  <si>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</si>
  <si>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</si>
  <si>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</si>
  <si>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</si>
  <si>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</si>
  <si>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</si>
  <si>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</si>
  <si>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</si>
  <si>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</si>
  <si>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</si>
  <si>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</si>
  <si>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</si>
  <si>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</si>
  <si>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</si>
  <si>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</si>
  <si>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</si>
  <si>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</si>
  <si>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</si>
  <si>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</si>
  <si>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</si>
  <si>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</si>
  <si>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</si>
  <si>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</si>
  <si>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</si>
  <si>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</si>
  <si>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</si>
  <si>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</si>
  <si>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</si>
  <si>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</si>
  <si>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</si>
  <si>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</si>
  <si>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</si>
  <si>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</si>
  <si>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</si>
  <si>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</si>
  <si>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</si>
  <si>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</si>
  <si>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</si>
  <si>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</si>
  <si>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</si>
  <si>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</si>
  <si>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</si>
  <si>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</si>
  <si>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</si>
  <si>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</si>
  <si>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</si>
  <si>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</si>
  <si>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</si>
  <si>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</si>
  <si>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</si>
  <si>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</si>
  <si>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</si>
  <si>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</si>
  <si>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</si>
  <si>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</si>
  <si>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</si>
  <si>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</si>
  <si>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</si>
  <si>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</si>
  <si>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</si>
  <si>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</si>
  <si>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</si>
  <si>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</si>
  <si>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</si>
  <si>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</si>
  <si>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</si>
  <si>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</si>
  <si>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</si>
  <si>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</si>
  <si>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</si>
  <si>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</si>
  <si>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</si>
  <si>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</si>
  <si>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</si>
  <si>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</si>
  <si>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</si>
  <si>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</si>
  <si>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</si>
  <si>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</si>
  <si>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</si>
  <si>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</si>
  <si>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</si>
  <si>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</si>
  <si>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</si>
  <si>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</si>
  <si>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</si>
  <si>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</si>
  <si>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</si>
  <si>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</si>
  <si>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</si>
  <si>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</si>
  <si>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</si>
  <si>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</si>
  <si>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</si>
  <si>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</si>
  <si>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</si>
  <si>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</si>
  <si>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</si>
  <si>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</si>
  <si>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</si>
  <si>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</si>
  <si>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</si>
  <si>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</si>
  <si>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</si>
  <si>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</si>
  <si>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</si>
  <si>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</si>
  <si>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</si>
  <si>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</si>
  <si>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</si>
  <si>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</si>
  <si>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</si>
  <si>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</si>
  <si>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</si>
  <si>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</si>
  <si>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</si>
  <si>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</si>
  <si>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</si>
  <si>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</si>
  <si>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</si>
  <si>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</si>
  <si>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</si>
  <si>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</si>
  <si>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</si>
  <si>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</si>
  <si>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</si>
  <si>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</si>
  <si>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</si>
  <si>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</si>
  <si>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</si>
  <si>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</si>
  <si>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</si>
  <si>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</si>
  <si>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</si>
  <si>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</si>
  <si>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</si>
  <si>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</si>
  <si>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</si>
  <si>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</si>
  <si>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</si>
  <si>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</si>
  <si>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</si>
  <si>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</si>
  <si>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</si>
  <si>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</si>
  <si>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</si>
  <si>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</si>
  <si>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</si>
  <si>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</si>
  <si>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</si>
  <si>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</si>
  <si>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</si>
  <si>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</si>
  <si>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</si>
  <si>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</si>
  <si>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</si>
  <si>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</si>
  <si>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</si>
  <si>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</si>
  <si>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</si>
  <si>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</si>
  <si>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</si>
  <si>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</si>
  <si>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</si>
  <si>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</si>
  <si>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</si>
  <si>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</si>
  <si>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</si>
  <si>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</si>
  <si>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</si>
  <si>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</si>
  <si>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</si>
  <si>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</si>
  <si>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</si>
  <si>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</si>
  <si>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</si>
  <si>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</si>
  <si>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</si>
  <si>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</si>
  <si>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</si>
  <si>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</si>
  <si>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</si>
  <si>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</si>
  <si>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</si>
  <si>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</si>
  <si>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</si>
  <si>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</si>
  <si>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</si>
  <si>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</si>
  <si>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</si>
  <si>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</si>
  <si>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</si>
  <si>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</si>
  <si>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</si>
  <si>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</si>
  <si>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</si>
  <si>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</si>
  <si>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</si>
  <si>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</si>
  <si>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</si>
  <si>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</si>
  <si>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</si>
  <si>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</si>
  <si>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</si>
  <si>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</si>
  <si>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</si>
  <si>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</si>
  <si>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</si>
  <si>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</si>
  <si>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</si>
  <si>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</si>
  <si>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</si>
  <si>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</si>
  <si>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</si>
  <si>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</si>
  <si>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</si>
  <si>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</si>
  <si>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</si>
  <si>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</si>
  <si>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</si>
  <si>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</si>
  <si>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</si>
  <si>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</si>
  <si>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</si>
  <si>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</si>
  <si>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</si>
  <si>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</si>
  <si>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</si>
  <si>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</si>
  <si>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</si>
  <si>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</si>
  <si>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</si>
  <si>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</si>
  <si>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</si>
  <si>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</si>
  <si>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</si>
  <si>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</si>
  <si>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</si>
  <si>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</si>
  <si>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</si>
  <si>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</si>
  <si>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</si>
  <si>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</si>
  <si>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</si>
  <si>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</si>
  <si>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</si>
  <si>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</si>
  <si>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</si>
  <si>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</si>
  <si>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</si>
  <si>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</si>
  <si>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</si>
  <si>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</si>
  <si>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</si>
  <si>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</si>
  <si>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</si>
  <si>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</si>
  <si>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</si>
  <si>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</si>
  <si>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</si>
  <si>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</si>
  <si>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</si>
  <si>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</si>
  <si>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</si>
  <si>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</si>
  <si>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</si>
  <si>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</si>
  <si>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</si>
  <si>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</si>
  <si>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</si>
  <si>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</si>
  <si>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</si>
  <si>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</si>
  <si>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</si>
  <si>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</si>
  <si>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</si>
  <si>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</si>
  <si>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</si>
  <si>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</si>
  <si>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</si>
  <si>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</si>
  <si>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</si>
  <si>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</si>
  <si>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</si>
  <si>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</si>
  <si>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</si>
  <si>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</si>
  <si>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</si>
  <si>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</si>
  <si>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</si>
  <si>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</si>
  <si>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</si>
  <si>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</si>
  <si>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</si>
  <si>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</si>
  <si>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</si>
  <si>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</si>
  <si>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</si>
  <si>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</si>
  <si>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</si>
  <si>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</si>
  <si>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</si>
  <si>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</si>
  <si>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</si>
  <si>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</si>
  <si>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</si>
  <si>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</si>
  <si>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</si>
  <si>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</si>
  <si>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</si>
  <si>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</si>
  <si>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</si>
  <si>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</si>
  <si>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</si>
  <si>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</si>
  <si>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</si>
  <si>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</si>
  <si>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</si>
  <si>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</si>
  <si>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</si>
  <si>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</si>
  <si>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</si>
  <si>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</si>
  <si>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</si>
  <si>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</si>
  <si>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</si>
  <si>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</si>
  <si>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</si>
  <si>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</si>
  <si>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</si>
  <si>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</si>
  <si>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</si>
  <si>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</si>
  <si>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</si>
  <si>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</si>
  <si>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</si>
  <si>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</si>
  <si>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</si>
  <si>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</si>
  <si>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</si>
  <si>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</si>
  <si>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</si>
  <si>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</si>
  <si>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</si>
  <si>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</si>
  <si>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</si>
  <si>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</si>
  <si>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</si>
  <si>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</si>
  <si>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</si>
  <si>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</si>
  <si>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</si>
  <si>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</si>
  <si>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</si>
  <si>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</si>
  <si>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</si>
  <si>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</si>
  <si>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</si>
  <si>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</si>
  <si>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</si>
  <si>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</si>
  <si>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</si>
  <si>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</si>
  <si>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</si>
  <si>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</si>
  <si>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</si>
  <si>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</si>
  <si>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</si>
  <si>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</si>
  <si>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</si>
  <si>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</si>
  <si>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</si>
  <si>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</si>
  <si>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</si>
  <si>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</si>
  <si>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</si>
  <si>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</si>
  <si>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</si>
  <si>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</si>
  <si>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</si>
  <si>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</si>
  <si>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</si>
  <si>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</si>
  <si>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</si>
  <si>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</si>
  <si>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</si>
  <si>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</si>
  <si>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</si>
  <si>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</si>
  <si>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</si>
  <si>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</si>
  <si>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</si>
  <si>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</si>
  <si>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</si>
  <si>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</si>
  <si>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</si>
  <si>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</si>
  <si>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</si>
  <si>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</si>
  <si>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</si>
  <si>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</si>
  <si>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</si>
  <si>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</si>
  <si>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</si>
  <si>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</si>
  <si>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</si>
  <si>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</si>
  <si>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</si>
  <si>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</si>
  <si>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</si>
  <si>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</si>
  <si>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</si>
  <si>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</si>
  <si>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</si>
  <si>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</si>
  <si>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</si>
  <si>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</si>
  <si>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</si>
  <si>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</si>
  <si>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</si>
  <si>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</si>
  <si>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</si>
  <si>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</si>
  <si>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</si>
  <si>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</si>
  <si>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</si>
  <si>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</si>
  <si>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</si>
  <si>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</si>
  <si>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</si>
  <si>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</si>
  <si>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</si>
  <si>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</si>
  <si>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</si>
  <si>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</si>
  <si>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</si>
  <si>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</si>
  <si>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</si>
  <si>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</si>
  <si>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</si>
  <si>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</si>
  <si>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</si>
  <si>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</si>
  <si>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</si>
  <si>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</si>
  <si>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</si>
  <si>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</si>
  <si>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</si>
  <si>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</si>
  <si>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</si>
  <si>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</si>
  <si>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</si>
  <si>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</si>
  <si>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</si>
  <si>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</si>
  <si>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</si>
  <si>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</si>
  <si>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</si>
  <si>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</si>
  <si>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</si>
  <si>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</si>
  <si>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</si>
  <si>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</si>
  <si>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</si>
  <si>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</si>
  <si>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</si>
  <si>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</si>
  <si>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</si>
  <si>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</si>
  <si>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</si>
  <si>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</si>
  <si>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</si>
  <si>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</si>
  <si>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</si>
  <si>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</si>
  <si>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</si>
  <si>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</si>
  <si>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</si>
  <si>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</si>
  <si>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</si>
  <si>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</si>
  <si>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</si>
  <si>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</si>
  <si>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</si>
  <si>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</si>
  <si>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</si>
  <si>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</si>
  <si>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</si>
  <si>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</si>
  <si>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</si>
  <si>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</si>
  <si>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</si>
  <si>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</si>
  <si>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</si>
  <si>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</si>
  <si>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</si>
  <si>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</si>
  <si>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</si>
  <si>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</si>
  <si>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</si>
  <si>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</si>
  <si>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</si>
  <si>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</si>
  <si>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</si>
  <si>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</si>
  <si>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</si>
  <si>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</si>
  <si>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</si>
  <si>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</si>
  <si>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</si>
  <si>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</si>
  <si>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</si>
  <si>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</si>
  <si>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</si>
  <si>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</si>
  <si>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</si>
  <si>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</si>
  <si>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</si>
  <si>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</si>
  <si>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</si>
  <si>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</si>
  <si>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</si>
  <si>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</si>
  <si>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</si>
  <si>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</si>
  <si>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</si>
  <si>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</si>
  <si>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</si>
  <si>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</si>
  <si>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</si>
  <si>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</si>
  <si>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</si>
  <si>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</si>
  <si>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</si>
  <si>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</si>
  <si>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</si>
  <si>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</si>
  <si>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</si>
  <si>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</si>
  <si>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</si>
  <si>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</si>
  <si>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</si>
  <si>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</si>
  <si>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</si>
  <si>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</si>
  <si>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</si>
  <si>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</si>
  <si>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</si>
  <si>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</si>
  <si>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</si>
  <si>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</si>
  <si>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</si>
  <si>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</si>
  <si>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</si>
  <si>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</si>
  <si>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</si>
  <si>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</si>
  <si>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</si>
  <si>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</si>
  <si>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</si>
  <si>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</si>
  <si>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</si>
  <si>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</si>
  <si>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</si>
  <si>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</si>
  <si>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</si>
  <si>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</si>
  <si>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</si>
  <si>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</si>
  <si>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</si>
  <si>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</si>
  <si>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</si>
  <si>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</si>
  <si>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</si>
  <si>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</si>
  <si>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</si>
  <si>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</si>
  <si>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</si>
  <si>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</si>
  <si>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</si>
  <si>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</si>
  <si>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</si>
  <si>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</si>
  <si>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</si>
  <si>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</si>
  <si>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</si>
  <si>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</si>
  <si>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</si>
  <si>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</si>
  <si>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</si>
  <si>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</si>
  <si>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</si>
  <si>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</si>
  <si>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</si>
  <si>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</si>
  <si>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</si>
  <si>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</si>
  <si>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</si>
  <si>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</si>
  <si>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</si>
  <si>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</si>
  <si>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</si>
  <si>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</si>
  <si>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</si>
  <si>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</si>
  <si>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</si>
  <si>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</si>
  <si>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</si>
  <si>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</si>
  <si>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</si>
  <si>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</si>
  <si>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</si>
  <si>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</si>
  <si>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</si>
  <si>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</si>
  <si>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</si>
  <si>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</si>
  <si>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</si>
  <si>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</si>
  <si>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</si>
  <si>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</si>
  <si>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</si>
  <si>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</si>
  <si>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</si>
  <si>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</si>
  <si>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</si>
  <si>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</si>
  <si>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</si>
  <si>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</si>
  <si>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</si>
  <si>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</si>
  <si>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</si>
  <si>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</si>
  <si>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</si>
  <si>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</si>
  <si>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</si>
  <si>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</si>
  <si>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</si>
  <si>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</si>
  <si>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</si>
  <si>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</si>
  <si>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</si>
  <si>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</si>
  <si>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</si>
  <si>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</si>
  <si>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</si>
  <si>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</si>
  <si>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</si>
  <si>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</si>
  <si>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</si>
  <si>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</si>
  <si>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</si>
  <si>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</si>
  <si>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</si>
  <si>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</si>
  <si>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</si>
  <si>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</si>
  <si>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</si>
  <si>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</si>
  <si>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</si>
  <si>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</si>
  <si>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</si>
  <si>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</si>
  <si>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</si>
  <si>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</si>
  <si>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</si>
  <si>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</si>
  <si>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</si>
  <si>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</si>
  <si>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</si>
  <si>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</si>
  <si>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</si>
  <si>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</si>
  <si>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</si>
  <si>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</si>
  <si>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</si>
  <si>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</si>
  <si>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</si>
  <si>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</si>
  <si>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</si>
  <si>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</si>
  <si>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</si>
  <si>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</si>
  <si>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</si>
  <si>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</si>
  <si>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</si>
  <si>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</si>
  <si>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</si>
  <si>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</si>
  <si>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</si>
  <si>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</si>
  <si>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</si>
  <si>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</si>
  <si>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</si>
  <si>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</si>
  <si>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</si>
  <si>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</si>
  <si>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</si>
  <si>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</si>
  <si>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</si>
  <si>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</si>
  <si>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</si>
  <si>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</si>
  <si>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</si>
  <si>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</si>
  <si>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</si>
  <si>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</si>
  <si>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</si>
  <si>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</si>
  <si>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</si>
  <si>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</si>
  <si>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</si>
  <si>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</si>
  <si>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</si>
  <si>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</si>
  <si>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</si>
  <si>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</si>
  <si>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</si>
  <si>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</si>
  <si>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</si>
  <si>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</si>
  <si>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</si>
  <si>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</si>
  <si>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</si>
  <si>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</si>
  <si>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</si>
  <si>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</si>
  <si>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</si>
  <si>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</si>
  <si>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</si>
  <si>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</si>
  <si>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</si>
  <si>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</si>
  <si>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</si>
  <si>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</si>
  <si>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</si>
  <si>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</si>
  <si>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</si>
  <si>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</si>
  <si>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</si>
  <si>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</si>
  <si>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</si>
  <si>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</si>
  <si>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</si>
  <si>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</si>
  <si>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</si>
  <si>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</si>
  <si>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</si>
  <si>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</si>
  <si>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</si>
  <si>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</si>
  <si>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</si>
  <si>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</si>
  <si>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</si>
  <si>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</si>
  <si>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</si>
  <si>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</si>
  <si>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</si>
  <si>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</si>
  <si>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</si>
  <si>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</si>
  <si>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</si>
  <si>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</si>
  <si>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</si>
  <si>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</si>
  <si>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</si>
  <si>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</si>
  <si>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</si>
  <si>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</si>
  <si>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</si>
  <si>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</si>
  <si>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</si>
  <si>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</si>
  <si>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</si>
  <si>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</si>
  <si>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</si>
  <si>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</si>
  <si>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</si>
  <si>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</si>
  <si>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</si>
  <si>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</si>
  <si>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</si>
  <si>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</si>
  <si>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</si>
  <si>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</si>
  <si>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</si>
  <si>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</si>
  <si>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</si>
  <si>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</si>
  <si>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</si>
  <si>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</si>
  <si>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</si>
  <si>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</si>
  <si>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</si>
  <si>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</si>
  <si>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</si>
  <si>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</si>
  <si>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</si>
  <si>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</si>
  <si>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</si>
  <si>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</si>
  <si>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</si>
  <si>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</si>
  <si>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</si>
  <si>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</si>
  <si>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</si>
  <si>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</si>
  <si>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</si>
  <si>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</si>
  <si>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</si>
  <si>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</si>
  <si>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</si>
  <si>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</si>
  <si>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</si>
  <si>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</si>
  <si>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</si>
  <si>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</si>
  <si>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</si>
  <si>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</si>
  <si>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</si>
  <si>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</si>
  <si>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</si>
  <si>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</si>
  <si>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</si>
  <si>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</si>
  <si>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</si>
  <si>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</si>
  <si>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</si>
  <si>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</si>
  <si>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</si>
  <si>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</si>
  <si>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</si>
  <si>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</si>
  <si>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</si>
  <si>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</si>
  <si>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</si>
  <si>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</si>
  <si>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</si>
  <si>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</si>
  <si>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</si>
  <si>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</si>
  <si>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</si>
  <si>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</si>
  <si>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</si>
  <si>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</si>
  <si>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</si>
  <si>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</si>
  <si>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</si>
  <si>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</si>
  <si>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</si>
  <si>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</si>
  <si>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</si>
  <si>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</si>
  <si>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</si>
  <si>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</si>
  <si>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</si>
  <si>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</si>
  <si>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</si>
  <si>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</si>
  <si>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</si>
  <si>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</si>
  <si>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</si>
  <si>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</si>
  <si>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</si>
  <si>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</si>
  <si>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</si>
  <si>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</si>
  <si>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</si>
  <si>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</si>
  <si>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</si>
  <si>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</si>
  <si>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</si>
  <si>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</si>
  <si>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</si>
  <si>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</si>
  <si>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</si>
  <si>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</si>
  <si>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</si>
  <si>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</si>
  <si>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</si>
  <si>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</si>
  <si>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</si>
  <si>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</si>
  <si>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</si>
  <si>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</si>
  <si>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</si>
  <si>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</si>
  <si>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</si>
  <si>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</si>
  <si>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</si>
  <si>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</si>
  <si>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</si>
  <si>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</si>
  <si>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</si>
  <si>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</si>
  <si>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</si>
  <si>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</si>
  <si>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</si>
  <si>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</si>
  <si>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</si>
  <si>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</si>
  <si>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</si>
  <si>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</si>
  <si>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</si>
  <si>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</si>
  <si>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</si>
  <si>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</si>
  <si>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</si>
  <si>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</si>
  <si>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</si>
  <si>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</si>
  <si>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</si>
  <si>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</si>
  <si>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</si>
  <si>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</si>
  <si>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</si>
  <si>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</si>
  <si>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</si>
  <si>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</si>
  <si>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</si>
  <si>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</si>
  <si>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</si>
  <si>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</si>
  <si>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</si>
  <si>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</si>
  <si>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</si>
  <si>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</si>
  <si>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</si>
  <si>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</si>
  <si>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</si>
  <si>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</si>
  <si>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</si>
  <si>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</si>
  <si>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</si>
  <si>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</si>
  <si>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</si>
  <si>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</si>
  <si>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</si>
  <si>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</si>
  <si>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</si>
  <si>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</si>
  <si>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</si>
  <si>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</si>
  <si>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</si>
  <si>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</si>
  <si>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</si>
  <si>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</si>
  <si>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</si>
  <si>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</si>
  <si>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</si>
  <si>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</si>
  <si>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</si>
  <si>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</si>
  <si>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</si>
  <si>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</si>
  <si>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</si>
  <si>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</si>
  <si>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</si>
  <si>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</si>
  <si>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</si>
  <si>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</si>
  <si>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</si>
  <si>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</si>
  <si>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</si>
  <si>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</si>
  <si>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</si>
  <si>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</si>
  <si>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</si>
  <si>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</si>
  <si>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</si>
  <si>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</si>
  <si>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</si>
  <si>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</si>
  <si>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</si>
  <si>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</si>
  <si>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</si>
  <si>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</si>
  <si>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</si>
  <si>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</si>
  <si>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</si>
  <si>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</si>
  <si>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</si>
  <si>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</si>
  <si>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</si>
  <si>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</si>
  <si>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</si>
  <si>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</si>
  <si>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</si>
  <si>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</si>
  <si>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</si>
  <si>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</si>
  <si>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</si>
  <si>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</si>
  <si>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</si>
  <si>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</si>
  <si>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</si>
  <si>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</si>
  <si>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</si>
  <si>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</si>
  <si>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</si>
  <si>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</si>
  <si>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</si>
  <si>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</si>
  <si>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</si>
  <si>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</si>
  <si>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</si>
  <si>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</si>
  <si>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</si>
  <si>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</si>
  <si>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</si>
  <si>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</si>
  <si>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</si>
  <si>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</si>
  <si>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</si>
  <si>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</si>
  <si>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</si>
  <si>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</si>
  <si>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</si>
  <si>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</si>
  <si>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</si>
  <si>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</si>
  <si>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</si>
  <si>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</si>
  <si>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</si>
  <si>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</si>
  <si>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</si>
  <si>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</si>
  <si>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</si>
  <si>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</si>
  <si>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</si>
  <si>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</si>
  <si>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</si>
  <si>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</si>
  <si>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</si>
  <si>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</si>
  <si>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</si>
  <si>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</si>
  <si>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</si>
  <si>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</si>
  <si>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</si>
  <si>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</si>
  <si>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</si>
  <si>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</si>
  <si>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</si>
  <si>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</si>
  <si>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</si>
  <si>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</si>
  <si>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</si>
  <si>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</si>
  <si>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</si>
  <si>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</si>
  <si>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</si>
  <si>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</si>
  <si>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</si>
  <si>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</si>
  <si>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</si>
  <si>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</si>
  <si>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</si>
  <si>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</si>
  <si>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</si>
  <si>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</si>
  <si>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</si>
  <si>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</si>
  <si>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</si>
  <si>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</si>
  <si>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</si>
  <si>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</si>
  <si>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</si>
  <si>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</si>
  <si>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</si>
  <si>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</si>
  <si>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</si>
  <si>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</si>
  <si>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</si>
  <si>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</si>
  <si>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</si>
  <si>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</si>
  <si>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</si>
  <si>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</si>
  <si>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</si>
  <si>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</si>
  <si>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</si>
  <si>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</si>
  <si>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</si>
  <si>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</si>
  <si>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</si>
  <si>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</si>
  <si>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</si>
  <si>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</si>
  <si>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</si>
  <si>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</si>
  <si>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</si>
  <si>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</si>
  <si>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</si>
  <si>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</si>
  <si>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</si>
  <si>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</si>
  <si>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</si>
  <si>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</si>
  <si>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</si>
  <si>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</si>
  <si>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</si>
  <si>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</si>
  <si>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</si>
  <si>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</si>
  <si>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</si>
  <si>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</si>
  <si>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</si>
  <si>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</si>
  <si>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</si>
  <si>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</si>
  <si>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</si>
  <si>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</si>
  <si>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</si>
  <si>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</si>
  <si>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</si>
  <si>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</si>
  <si>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</si>
  <si>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</si>
  <si>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</si>
  <si>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</si>
  <si>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</si>
  <si>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</si>
  <si>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</si>
  <si>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</si>
  <si>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</si>
  <si>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</si>
  <si>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</si>
  <si>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</si>
  <si>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</si>
  <si>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</si>
  <si>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</si>
  <si>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</si>
  <si>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</si>
  <si>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</si>
  <si>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</si>
  <si>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</si>
  <si>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</si>
  <si>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</si>
  <si>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</si>
  <si>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</si>
  <si>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</si>
  <si>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</si>
  <si>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</si>
  <si>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</si>
  <si>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</si>
  <si>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</si>
  <si>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</si>
  <si>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</si>
  <si>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</si>
  <si>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</si>
  <si>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</si>
  <si>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</si>
  <si>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</si>
  <si>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</si>
  <si>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</si>
  <si>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</si>
  <si>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</si>
  <si>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</si>
  <si>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</si>
  <si>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</si>
  <si>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</si>
  <si>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</si>
  <si>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</si>
  <si>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</si>
  <si>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</si>
  <si>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</si>
  <si>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</si>
  <si>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</si>
  <si>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</si>
  <si>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</si>
  <si>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</si>
  <si>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</si>
  <si>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</si>
  <si>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</si>
  <si>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</si>
  <si>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</si>
  <si>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</si>
  <si>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</si>
  <si>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</si>
  <si>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</si>
  <si>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</si>
  <si>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</si>
  <si>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</si>
  <si>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</si>
  <si>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</si>
  <si>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</si>
  <si>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</si>
  <si>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</si>
  <si>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</si>
  <si>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</si>
  <si>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</si>
  <si>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</si>
  <si>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</si>
  <si>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</si>
  <si>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</si>
  <si>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</si>
  <si>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</si>
  <si>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</si>
  <si>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</si>
  <si>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</si>
  <si>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</si>
  <si>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</si>
  <si>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</si>
  <si>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</si>
  <si>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</si>
  <si>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</si>
  <si>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</si>
  <si>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</si>
  <si>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</si>
  <si>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</si>
  <si>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</si>
  <si>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</si>
  <si>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</si>
  <si>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</si>
  <si>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</si>
  <si>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</si>
  <si>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</si>
  <si>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</si>
  <si>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</si>
  <si>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</si>
  <si>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</si>
  <si>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</si>
  <si>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</si>
  <si>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</si>
  <si>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</si>
  <si>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</si>
  <si>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</si>
  <si>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</si>
  <si>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</si>
  <si>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</si>
  <si>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</si>
  <si>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</si>
  <si>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</si>
  <si>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</si>
  <si>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</si>
  <si>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</si>
  <si>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</si>
  <si>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</si>
  <si>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</si>
  <si>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</si>
  <si>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</si>
  <si>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</si>
  <si>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</si>
  <si>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</si>
  <si>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</si>
  <si>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</si>
  <si>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</si>
  <si>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</si>
  <si>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</si>
  <si>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</si>
  <si>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</si>
  <si>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</si>
  <si>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</si>
  <si>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</si>
  <si>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</si>
  <si>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</si>
  <si>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</si>
  <si>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</si>
  <si>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</si>
  <si>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</si>
  <si>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</si>
  <si>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</si>
  <si>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</si>
  <si>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</si>
  <si>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</si>
  <si>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</si>
  <si>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</si>
  <si>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</si>
  <si>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</si>
  <si>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</si>
  <si>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</si>
  <si>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</si>
  <si>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</si>
  <si>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</si>
  <si>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</si>
  <si>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</si>
  <si>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</si>
  <si>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</si>
  <si>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</si>
  <si>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</si>
  <si>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</si>
  <si>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</si>
  <si>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</si>
  <si>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</si>
  <si>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</si>
  <si>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</si>
  <si>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</si>
  <si>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</si>
  <si>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</si>
  <si>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</si>
  <si>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</si>
  <si>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</si>
  <si>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</si>
  <si>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</si>
  <si>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</si>
  <si>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</si>
  <si>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</si>
  <si>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</si>
  <si>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</si>
  <si>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</si>
  <si>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</si>
  <si>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</si>
  <si>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</si>
  <si>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</si>
  <si>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</si>
  <si>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</si>
  <si>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</si>
  <si>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</si>
  <si>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</si>
  <si>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</si>
  <si>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</si>
  <si>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</si>
  <si>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</si>
  <si>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</si>
  <si>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</si>
  <si>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</si>
  <si>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</si>
  <si>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</si>
  <si>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</si>
  <si>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</si>
  <si>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</si>
  <si>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</si>
  <si>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</si>
  <si>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</si>
  <si>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</si>
  <si>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</si>
  <si>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</si>
  <si>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</si>
  <si>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</si>
  <si>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</si>
  <si>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</si>
  <si>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</si>
  <si>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</si>
  <si>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</si>
  <si>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</si>
  <si>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</si>
  <si>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</si>
  <si>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</si>
  <si>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</si>
  <si>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</si>
  <si>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</si>
  <si>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</si>
  <si>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</si>
  <si>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</si>
  <si>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</si>
  <si>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</si>
  <si>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</si>
  <si>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</si>
  <si>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</si>
  <si>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</si>
  <si>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</si>
  <si>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</si>
  <si>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</si>
  <si>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</si>
  <si>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</si>
  <si>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</si>
  <si>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</si>
  <si>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</si>
  <si>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</si>
  <si>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</si>
  <si>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</si>
  <si>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</si>
  <si>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</si>
  <si>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</si>
  <si>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</si>
  <si>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</si>
  <si>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</si>
  <si>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</si>
  <si>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</si>
  <si>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</si>
  <si>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</si>
  <si>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</si>
  <si>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</si>
  <si>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</si>
  <si>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</si>
  <si>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</si>
  <si>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</si>
  <si>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</si>
  <si>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</si>
  <si>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</si>
  <si>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</si>
  <si>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</si>
  <si>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</si>
  <si>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</si>
  <si>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</si>
  <si>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</si>
  <si>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</si>
  <si>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</si>
  <si>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</si>
  <si>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</si>
  <si>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</si>
  <si>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</si>
  <si>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</si>
  <si>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</si>
  <si>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</si>
  <si>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</si>
  <si>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</si>
  <si>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</si>
  <si>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</si>
  <si>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</si>
  <si>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</si>
  <si>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</si>
  <si>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</si>
  <si>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</si>
  <si>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</si>
  <si>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</si>
  <si>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</si>
  <si>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</si>
  <si>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</si>
  <si>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</si>
  <si>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</si>
  <si>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</si>
  <si>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</si>
  <si>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</si>
  <si>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</si>
  <si>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</si>
  <si>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</si>
  <si>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</si>
  <si>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</si>
  <si>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</si>
  <si>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</si>
  <si>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</si>
  <si>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</si>
  <si>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</si>
  <si>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</si>
  <si>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</si>
  <si>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</si>
  <si>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</si>
  <si>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</si>
  <si>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</si>
  <si>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</si>
  <si>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</si>
  <si>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</si>
  <si>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</si>
  <si>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</si>
  <si>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</si>
  <si>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</si>
  <si>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</si>
  <si>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</si>
  <si>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</si>
  <si>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</si>
  <si>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</si>
  <si>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</si>
  <si>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</si>
  <si>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</si>
  <si>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</si>
  <si>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</si>
  <si>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</si>
  <si>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</si>
  <si>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</si>
  <si>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</si>
  <si>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</si>
  <si>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</si>
  <si>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</si>
  <si>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</si>
  <si>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</si>
  <si>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</si>
  <si>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</si>
  <si>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</si>
  <si>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</si>
  <si>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</si>
  <si>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</si>
  <si>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</si>
  <si>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</si>
  <si>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</si>
  <si>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</si>
  <si>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</si>
  <si>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</si>
  <si>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</si>
  <si>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</si>
  <si>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</si>
  <si>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</si>
  <si>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</si>
  <si>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</si>
  <si>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</si>
  <si>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</si>
  <si>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</si>
  <si>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</si>
  <si>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</si>
  <si>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</si>
  <si>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</si>
  <si>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</si>
  <si>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</si>
  <si>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</si>
  <si>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</si>
  <si>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</si>
  <si>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</si>
  <si>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</si>
  <si>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</si>
  <si>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</si>
  <si>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</si>
  <si>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</si>
  <si>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</si>
  <si>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</si>
  <si>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</si>
  <si>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</si>
  <si>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</si>
  <si>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</si>
  <si>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</si>
  <si>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</si>
  <si>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</si>
  <si>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</si>
  <si>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</si>
  <si>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</si>
  <si>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</si>
  <si>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</si>
  <si>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</si>
  <si>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</si>
  <si>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</si>
  <si>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</si>
  <si>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</si>
  <si>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</si>
  <si>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</si>
  <si>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</si>
  <si>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</si>
  <si>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</si>
  <si>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</si>
  <si>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</si>
  <si>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</si>
  <si>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</si>
  <si>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</si>
  <si>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</si>
  <si>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</si>
  <si>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</si>
  <si>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</si>
  <si>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</si>
  <si>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</si>
  <si>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</si>
  <si>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</si>
  <si>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</si>
  <si>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</si>
  <si>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</si>
  <si>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</si>
  <si>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</si>
  <si>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</si>
  <si>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</si>
  <si>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</si>
  <si>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</si>
  <si>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</si>
  <si>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</si>
  <si>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</si>
  <si>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</si>
  <si>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</si>
  <si>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</si>
  <si>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</si>
  <si>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</si>
  <si>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</si>
  <si>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</si>
  <si>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</si>
  <si>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</si>
  <si>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</si>
  <si>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</si>
  <si>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</si>
  <si>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</si>
  <si>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</si>
  <si>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</si>
  <si>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</si>
  <si>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</si>
  <si>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</si>
  <si>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</si>
  <si>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</si>
  <si>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</si>
  <si>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</si>
  <si>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</si>
  <si>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</si>
  <si>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</si>
  <si>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</si>
  <si>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</si>
  <si>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</si>
  <si>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</si>
  <si>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</si>
  <si>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</si>
  <si>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</si>
  <si>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</si>
  <si>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</si>
  <si>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</si>
  <si>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</si>
  <si>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</si>
  <si>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</si>
  <si>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</si>
  <si>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</si>
  <si>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</si>
  <si>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</si>
  <si>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</si>
  <si>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</si>
  <si>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</si>
  <si>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</si>
  <si>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</si>
  <si>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</si>
  <si>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</si>
  <si>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</si>
  <si>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</si>
  <si>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</si>
  <si>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</si>
  <si>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</si>
  <si>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</si>
  <si>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</si>
  <si>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</si>
  <si>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</si>
  <si>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</si>
  <si>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</si>
  <si>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</si>
  <si>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</si>
  <si>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</si>
  <si>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</si>
  <si>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</si>
  <si>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</si>
  <si>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</si>
  <si>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</si>
  <si>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</si>
  <si>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</si>
  <si>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</si>
  <si>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</si>
  <si>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</si>
  <si>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</si>
  <si>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</si>
  <si>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</si>
  <si>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</si>
  <si>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</si>
  <si>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</si>
  <si>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</si>
  <si>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</si>
  <si>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</si>
  <si>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</si>
  <si>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</si>
  <si>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</si>
  <si>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</si>
  <si>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</si>
  <si>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</si>
  <si>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</si>
  <si>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</si>
  <si>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</si>
  <si>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</si>
  <si>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</si>
  <si>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</si>
  <si>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</si>
  <si>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</si>
  <si>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</si>
  <si>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</si>
  <si>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</si>
  <si>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</si>
  <si>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</si>
  <si>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</si>
  <si>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</si>
  <si>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</si>
  <si>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</si>
  <si>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</si>
  <si>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</si>
  <si>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</si>
  <si>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</si>
  <si>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</si>
  <si>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</si>
  <si>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</si>
  <si>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</si>
  <si>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</si>
  <si>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</si>
  <si>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</si>
  <si>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</si>
  <si>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</si>
  <si>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</si>
  <si>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</si>
  <si>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</si>
  <si>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</si>
  <si>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</si>
  <si>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</si>
  <si>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</si>
  <si>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</si>
  <si>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</si>
  <si>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</si>
  <si>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</si>
  <si>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</si>
  <si>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</si>
  <si>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</si>
  <si>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</si>
  <si>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</si>
  <si>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</si>
  <si>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</si>
  <si>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</si>
  <si>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</si>
  <si>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</si>
  <si>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</si>
  <si>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</si>
  <si>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</si>
  <si>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</si>
  <si>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</si>
  <si>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</si>
  <si>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</si>
  <si>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</si>
  <si>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</si>
  <si>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</si>
  <si>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</si>
  <si>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</si>
  <si>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</si>
  <si>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</si>
  <si>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</si>
  <si>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</si>
  <si>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</si>
  <si>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</si>
  <si>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</si>
  <si>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</si>
  <si>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</si>
  <si>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</si>
  <si>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</si>
  <si>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</si>
  <si>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</si>
  <si>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</si>
  <si>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</si>
  <si>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</si>
  <si>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</si>
  <si>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</si>
  <si>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</si>
  <si>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</si>
  <si>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</si>
  <si>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</si>
  <si>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</si>
  <si>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</si>
  <si>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</si>
  <si>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</si>
  <si>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</si>
  <si>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</si>
  <si>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</si>
  <si>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</si>
  <si>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</si>
  <si>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</si>
  <si>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</si>
  <si>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</si>
  <si>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</si>
  <si>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</si>
  <si>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</si>
  <si>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</si>
  <si>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</si>
  <si>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</si>
  <si>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</si>
  <si>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</si>
  <si>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</si>
  <si>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</si>
  <si>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</si>
  <si>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</si>
  <si>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</si>
  <si>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</si>
  <si>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</si>
  <si>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</si>
  <si>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</si>
  <si>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</si>
  <si>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</si>
  <si>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</si>
  <si>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</si>
  <si>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</si>
  <si>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</si>
  <si>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</si>
  <si>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</si>
  <si>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</si>
  <si>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</si>
  <si>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</si>
  <si>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</si>
  <si>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</si>
  <si>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</si>
  <si>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</si>
  <si>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</si>
  <si>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</si>
  <si>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</si>
  <si>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</si>
  <si>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</si>
  <si>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</si>
  <si>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</si>
  <si>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</si>
  <si>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</si>
  <si>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</si>
  <si>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</si>
  <si>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</si>
  <si>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</si>
  <si>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</si>
  <si>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</si>
  <si>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</si>
  <si>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</si>
  <si>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</si>
  <si>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</si>
  <si>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</si>
  <si>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</si>
  <si>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</si>
  <si>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</si>
  <si>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</si>
  <si>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</si>
  <si>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</si>
  <si>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</si>
  <si>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</si>
  <si>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</si>
  <si>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</si>
  <si>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</si>
  <si>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</si>
  <si>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</si>
  <si>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</si>
  <si>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</si>
  <si>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</si>
  <si>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</si>
  <si>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</si>
  <si>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</si>
  <si>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</si>
  <si>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</si>
  <si>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</si>
  <si>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</si>
  <si>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</si>
  <si>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</si>
  <si>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</si>
  <si>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</si>
  <si>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</si>
  <si>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</si>
  <si>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</si>
  <si>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</si>
  <si>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</si>
  <si>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</si>
  <si>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</si>
  <si>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</si>
  <si>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</si>
  <si>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</si>
  <si>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</si>
  <si>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</si>
  <si>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</si>
  <si>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</si>
  <si>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</si>
  <si>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</si>
  <si>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</si>
  <si>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</si>
  <si>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</si>
  <si>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</si>
  <si>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</si>
  <si>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</si>
  <si>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</si>
  <si>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</si>
  <si>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</si>
  <si>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</si>
  <si>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</si>
  <si>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</si>
  <si>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</si>
  <si>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</si>
  <si>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</si>
  <si>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</si>
  <si>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</si>
  <si>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</si>
  <si>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</si>
  <si>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</si>
  <si>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</si>
  <si>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</si>
  <si>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</si>
  <si>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</si>
  <si>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</si>
  <si>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</si>
  <si>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</si>
  <si>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</si>
  <si>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</si>
  <si>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</si>
  <si>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</si>
  <si>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</si>
  <si>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</si>
  <si>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</si>
  <si>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</si>
  <si>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</si>
  <si>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</si>
  <si>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</si>
  <si>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</si>
  <si>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</si>
  <si>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</si>
  <si>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</si>
  <si>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</si>
  <si>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</si>
  <si>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</si>
  <si>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</si>
  <si>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</si>
  <si>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</si>
  <si>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</si>
  <si>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</si>
  <si>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</si>
  <si>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</si>
  <si>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</si>
  <si>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</si>
  <si>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</si>
  <si>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</si>
  <si>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</si>
  <si>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</si>
  <si>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</si>
  <si>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</si>
  <si>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</si>
  <si>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</si>
  <si>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</si>
  <si>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</si>
  <si>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</si>
  <si>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</si>
  <si>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</si>
  <si>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</si>
  <si>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</si>
  <si>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</si>
  <si>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</si>
  <si>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</si>
  <si>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</si>
  <si>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</si>
  <si>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</si>
  <si>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</si>
  <si>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</si>
  <si>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</si>
  <si>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</si>
  <si>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</si>
  <si>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</si>
  <si>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</si>
  <si>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</si>
  <si>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</si>
  <si>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</si>
  <si>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</si>
  <si>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</si>
  <si>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</si>
  <si>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</si>
  <si>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</si>
  <si>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</si>
  <si>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</si>
  <si>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</si>
  <si>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</si>
  <si>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</si>
  <si>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</si>
  <si>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</si>
  <si>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</si>
  <si>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</si>
  <si>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</si>
  <si>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</si>
  <si>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</si>
  <si>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</si>
  <si>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</si>
  <si>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</si>
  <si>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</si>
  <si>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</si>
  <si>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</si>
  <si>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</si>
  <si>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</si>
  <si>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</si>
  <si>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</si>
  <si>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</si>
  <si>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</si>
  <si>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</si>
  <si>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</si>
  <si>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</si>
  <si>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</si>
  <si>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</si>
  <si>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</si>
  <si>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</si>
  <si>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</si>
  <si>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</si>
  <si>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</si>
  <si>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</si>
  <si>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</si>
  <si>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</si>
  <si>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</si>
  <si>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</si>
  <si>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</si>
  <si>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</si>
  <si>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</si>
  <si>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</si>
  <si>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</si>
  <si>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</si>
  <si>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</si>
  <si>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</si>
  <si>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</si>
  <si>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</si>
  <si>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</si>
  <si>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</si>
  <si>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</si>
  <si>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</si>
  <si>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</si>
  <si>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</si>
  <si>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</si>
  <si>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</si>
  <si>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</si>
  <si>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</si>
  <si>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</si>
  <si>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</si>
  <si>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</si>
  <si>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</si>
  <si>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</si>
  <si>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</si>
  <si>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</si>
  <si>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</si>
  <si>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</si>
  <si>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</si>
  <si>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</si>
  <si>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</si>
  <si>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</si>
  <si>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</si>
  <si>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</si>
  <si>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</si>
  <si>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</si>
  <si>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</si>
  <si>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</si>
  <si>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</si>
  <si>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</si>
  <si>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</si>
  <si>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</si>
  <si>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</si>
  <si>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</si>
  <si>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</si>
  <si>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</si>
  <si>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</si>
  <si>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</si>
  <si>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</si>
  <si>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</si>
  <si>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</si>
  <si>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</si>
  <si>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</si>
  <si>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</si>
  <si>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</si>
  <si>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</si>
  <si>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</si>
  <si>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</si>
  <si>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</si>
  <si>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</si>
  <si>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</si>
  <si>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</si>
  <si>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</si>
  <si>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</si>
  <si>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</si>
  <si>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</si>
  <si>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</si>
  <si>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</si>
  <si>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</si>
  <si>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</si>
  <si>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</si>
  <si>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</si>
  <si>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</si>
  <si>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</si>
  <si>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</si>
  <si>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</si>
  <si>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</si>
  <si>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</si>
  <si>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</si>
  <si>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</si>
  <si>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</si>
  <si>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</si>
  <si>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</si>
  <si>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</si>
  <si>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</si>
  <si>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</si>
  <si>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</si>
  <si>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</si>
  <si>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</si>
  <si>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</si>
  <si>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</si>
  <si>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</si>
  <si>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</si>
  <si>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</si>
  <si>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</si>
  <si>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</si>
  <si>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</si>
  <si>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</si>
  <si>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</si>
  <si>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</si>
  <si>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</si>
  <si>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</si>
  <si>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</si>
  <si>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</si>
  <si>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</si>
  <si>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</si>
  <si>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</si>
  <si>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</si>
  <si>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</si>
  <si>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</si>
  <si>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</si>
  <si>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</si>
  <si>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</si>
  <si>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</si>
  <si>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</si>
  <si>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</si>
  <si>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</si>
  <si>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</si>
  <si>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</si>
  <si>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</si>
  <si>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</si>
  <si>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</si>
  <si>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</si>
  <si>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</si>
  <si>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</si>
  <si>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</si>
  <si>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</si>
  <si>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</si>
  <si>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</si>
  <si>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</si>
  <si>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</si>
  <si>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</si>
  <si>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</si>
  <si>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</si>
  <si>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</si>
  <si>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</si>
  <si>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</si>
  <si>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</si>
  <si>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</si>
  <si>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</si>
  <si>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</si>
  <si>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</si>
  <si>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</si>
  <si>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</si>
  <si>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</si>
  <si>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</si>
  <si>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</si>
  <si>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</si>
  <si>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</si>
  <si>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</si>
  <si>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</si>
  <si>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</si>
  <si>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</si>
  <si>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</si>
  <si>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</si>
  <si>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</si>
  <si>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</si>
  <si>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</si>
  <si>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</si>
  <si>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</si>
  <si>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</si>
  <si>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</si>
  <si>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</si>
  <si>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</si>
  <si>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</si>
  <si>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</si>
  <si>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</si>
  <si>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</si>
  <si>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</si>
  <si>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</si>
  <si>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</si>
  <si>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</si>
  <si>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</si>
  <si>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</si>
  <si>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</si>
  <si>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</si>
  <si>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</si>
  <si>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</si>
  <si>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</si>
  <si>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</si>
  <si>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</si>
  <si>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</si>
  <si>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</si>
  <si>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</si>
  <si>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</si>
  <si>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</si>
  <si>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</si>
  <si>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</si>
  <si>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</si>
  <si>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</si>
  <si>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</si>
  <si>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</si>
  <si>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</si>
  <si>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</si>
  <si>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</si>
  <si>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</si>
  <si>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</si>
  <si>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</si>
  <si>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</si>
  <si>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</si>
  <si>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</si>
  <si>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</si>
  <si>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</si>
  <si>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</si>
  <si>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</si>
  <si>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</si>
  <si>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</si>
  <si>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</si>
  <si>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</si>
  <si>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</si>
  <si>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</si>
  <si>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</si>
  <si>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</si>
  <si>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</si>
  <si>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</si>
  <si>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</si>
  <si>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</si>
  <si>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</si>
  <si>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</si>
  <si>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</si>
  <si>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</si>
  <si>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</si>
  <si>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</si>
  <si>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</si>
  <si>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</si>
  <si>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</si>
  <si>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</si>
  <si>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</si>
  <si>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</si>
  <si>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</si>
  <si>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</si>
  <si>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</si>
  <si>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</si>
  <si>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</si>
  <si>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</si>
  <si>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</si>
  <si>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</si>
  <si>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</si>
  <si>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</si>
  <si>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</si>
  <si>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</si>
  <si>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</si>
  <si>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</si>
  <si>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</si>
  <si>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</si>
  <si>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</si>
  <si>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</si>
  <si>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</si>
  <si>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</si>
  <si>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</si>
  <si>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</si>
  <si>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</si>
  <si>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</si>
  <si>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</si>
  <si>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</si>
  <si>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</si>
  <si>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</si>
  <si>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</si>
  <si>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</si>
  <si>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</si>
  <si>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</si>
  <si>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</si>
  <si>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</si>
  <si>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</si>
  <si>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</si>
  <si>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</si>
  <si>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</si>
  <si>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</si>
  <si>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</si>
  <si>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</si>
  <si>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</si>
  <si>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</si>
  <si>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</si>
  <si>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</si>
  <si>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</si>
  <si>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</si>
  <si>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</si>
  <si>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</si>
  <si>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</si>
  <si>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</si>
  <si>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</si>
  <si>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</si>
  <si>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</si>
  <si>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</si>
  <si>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</si>
  <si>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</si>
  <si>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</si>
  <si>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</si>
  <si>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</si>
  <si>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</si>
  <si>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</si>
  <si>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</si>
  <si>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</si>
  <si>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</si>
  <si>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</si>
  <si>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</si>
  <si>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</si>
  <si>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</si>
  <si>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</si>
  <si>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</si>
  <si>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</si>
  <si>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</si>
  <si>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</si>
  <si>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</si>
  <si>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</si>
  <si>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</si>
  <si>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</si>
  <si>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</si>
  <si>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</si>
  <si>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</si>
  <si>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</si>
  <si>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</si>
  <si>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</si>
  <si>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</si>
  <si>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</si>
  <si>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</si>
  <si>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</si>
  <si>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</si>
  <si>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</si>
  <si>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</si>
  <si>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</si>
  <si>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</si>
  <si>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</si>
  <si>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</si>
  <si>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</si>
  <si>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</si>
  <si>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</si>
  <si>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</si>
  <si>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</si>
  <si>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</si>
  <si>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</si>
  <si>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</si>
  <si>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</si>
  <si>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</si>
  <si>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</si>
  <si>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</si>
  <si>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</si>
  <si>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</si>
  <si>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</si>
  <si>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</si>
  <si>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</si>
  <si>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</si>
  <si>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</si>
  <si>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</si>
  <si>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</si>
  <si>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</si>
  <si>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</si>
  <si>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</si>
  <si>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</si>
  <si>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</si>
  <si>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</si>
  <si>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</si>
  <si>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</si>
  <si>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</si>
  <si>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</si>
  <si>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</si>
  <si>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</si>
  <si>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</si>
  <si>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</si>
  <si>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</si>
  <si>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</si>
  <si>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</si>
  <si>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</si>
  <si>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</si>
  <si>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</si>
  <si>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</si>
  <si>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</si>
  <si>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</si>
  <si>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</si>
  <si>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</si>
  <si>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</si>
  <si>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</si>
  <si>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</si>
  <si>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</si>
  <si>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</si>
  <si>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</si>
  <si>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</si>
  <si>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</si>
  <si>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</si>
  <si>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</si>
  <si>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</si>
  <si>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</si>
  <si>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</si>
  <si>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</si>
  <si>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</si>
  <si>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</si>
  <si>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</si>
  <si>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</si>
  <si>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</si>
  <si>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</si>
  <si>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</si>
  <si>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</si>
  <si>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</si>
  <si>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</si>
  <si>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</si>
  <si>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</si>
  <si>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</si>
  <si>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</si>
  <si>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</si>
  <si>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</si>
  <si>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</si>
  <si>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</si>
  <si>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</si>
  <si>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</si>
  <si>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</si>
  <si>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</si>
  <si>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</si>
  <si>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</si>
  <si>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</si>
  <si>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</si>
  <si>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</si>
  <si>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</si>
  <si>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</si>
  <si>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</si>
  <si>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</si>
  <si>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</si>
  <si>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</si>
  <si>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</si>
  <si>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</si>
  <si>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</si>
  <si>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</si>
  <si>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</si>
  <si>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</si>
  <si>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</si>
  <si>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</si>
  <si>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</si>
  <si>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</si>
  <si>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</si>
  <si>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</si>
  <si>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</si>
  <si>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</si>
  <si>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</si>
  <si>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</si>
  <si>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</si>
  <si>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</si>
  <si>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</si>
  <si>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</si>
  <si>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</si>
  <si>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</si>
  <si>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</si>
  <si>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</si>
  <si>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</si>
  <si>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</si>
  <si>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</si>
  <si>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</si>
  <si>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</si>
  <si>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</si>
  <si>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</si>
  <si>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</si>
  <si>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</si>
  <si>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</si>
  <si>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</si>
  <si>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</si>
  <si>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</si>
  <si>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</si>
  <si>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</si>
  <si>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</si>
  <si>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</si>
  <si>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</si>
  <si>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</si>
  <si>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</si>
  <si>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</si>
  <si>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</si>
  <si>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</si>
  <si>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</si>
  <si>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</si>
  <si>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</si>
  <si>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</si>
  <si>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</si>
  <si>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</si>
  <si>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</si>
  <si>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</si>
  <si>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</si>
  <si>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</si>
  <si>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</si>
  <si>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</si>
  <si>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</si>
  <si>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</si>
  <si>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</si>
  <si>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</si>
  <si>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</si>
  <si>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</si>
  <si>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</si>
  <si>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</si>
  <si>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</si>
  <si>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</si>
  <si>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</si>
  <si>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</si>
  <si>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</si>
  <si>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</si>
  <si>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</si>
  <si>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</si>
  <si>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</si>
  <si>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</si>
  <si>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</si>
  <si>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</si>
  <si>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</si>
  <si>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</si>
  <si>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</si>
  <si>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</si>
  <si>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</si>
  <si>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</si>
  <si>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</si>
  <si>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</si>
  <si>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</si>
  <si>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</si>
  <si>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</si>
  <si>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</si>
  <si>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</si>
  <si>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</si>
  <si>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</si>
  <si>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</si>
  <si>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</si>
  <si>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</si>
  <si>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</si>
  <si>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</si>
  <si>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</si>
  <si>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</si>
  <si>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</si>
  <si>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</si>
  <si>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</si>
  <si>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</si>
  <si>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</si>
  <si>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</si>
  <si>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</si>
  <si>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</si>
  <si>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</si>
  <si>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</si>
  <si>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</si>
  <si>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</si>
  <si>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</si>
  <si>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</si>
  <si>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</si>
  <si>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</si>
  <si>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</si>
  <si>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</si>
  <si>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</si>
  <si>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</si>
  <si>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</si>
  <si>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</si>
  <si>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</si>
  <si>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</si>
  <si>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</si>
  <si>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</si>
  <si>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</si>
  <si>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</si>
  <si>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</si>
  <si>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</si>
  <si>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</si>
  <si>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</si>
  <si>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</si>
  <si>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</si>
  <si>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</si>
  <si>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</si>
  <si>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</si>
  <si>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</si>
  <si>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</si>
  <si>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</si>
  <si>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</si>
  <si>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</si>
  <si>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</si>
  <si>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</si>
  <si>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</si>
  <si>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</si>
  <si>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</si>
  <si>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</si>
  <si>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</si>
  <si>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</si>
  <si>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</si>
  <si>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</si>
  <si>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</si>
  <si>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</si>
  <si>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</si>
  <si>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</si>
  <si>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</si>
  <si>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</si>
  <si>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</si>
  <si>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</si>
  <si>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</si>
  <si>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</si>
  <si>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</si>
  <si>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</si>
  <si>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</si>
  <si>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</si>
  <si>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</si>
  <si>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</si>
  <si>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</si>
  <si>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</si>
  <si>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</si>
  <si>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</si>
  <si>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</si>
  <si>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</si>
  <si>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</si>
  <si>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</si>
  <si>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</si>
  <si>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</si>
  <si>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</si>
  <si>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</si>
  <si>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</si>
  <si>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</si>
  <si>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</si>
  <si>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</si>
  <si>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</si>
  <si>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</si>
  <si>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</si>
  <si>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</si>
  <si>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</si>
  <si>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</si>
  <si>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</si>
  <si>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</si>
  <si>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</si>
  <si>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</si>
  <si>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</si>
  <si>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</si>
  <si>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</si>
  <si>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</si>
  <si>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</si>
  <si>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</si>
  <si>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</si>
  <si>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</si>
  <si>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</si>
  <si>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</si>
  <si>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</si>
  <si>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</si>
  <si>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</si>
  <si>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</si>
  <si>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</si>
  <si>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</si>
  <si>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</si>
  <si>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</si>
  <si>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</si>
  <si>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</si>
  <si>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</si>
  <si>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</si>
  <si>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</si>
  <si>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</si>
  <si>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</si>
  <si>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</si>
  <si>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</si>
  <si>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</si>
  <si>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</si>
  <si>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</si>
  <si>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</si>
  <si>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</si>
  <si>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</si>
  <si>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</si>
  <si>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</si>
  <si>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</si>
  <si>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</si>
  <si>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</si>
  <si>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</si>
  <si>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</si>
  <si>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</si>
  <si>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</si>
  <si>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</si>
  <si>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</si>
  <si>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</si>
  <si>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</si>
  <si>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</si>
  <si>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</si>
  <si>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</si>
  <si>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</si>
  <si>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</si>
  <si>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</si>
  <si>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</si>
  <si>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</si>
  <si>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</si>
  <si>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</si>
  <si>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</si>
  <si>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</si>
  <si>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</si>
  <si>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</si>
  <si>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</si>
  <si>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</si>
  <si>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</si>
  <si>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</si>
  <si>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</si>
  <si>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</si>
  <si>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</si>
  <si>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</si>
  <si>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</si>
  <si>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</si>
  <si>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</si>
  <si>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</si>
  <si>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</si>
  <si>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</si>
  <si>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</si>
  <si>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</si>
  <si>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</si>
  <si>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</si>
  <si>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</si>
  <si>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</si>
  <si>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</si>
  <si>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</si>
  <si>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</si>
  <si>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</si>
  <si>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</si>
  <si>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</si>
  <si>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</si>
  <si>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</si>
  <si>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</si>
  <si>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</si>
  <si>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</si>
  <si>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</si>
  <si>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</si>
  <si>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</si>
  <si>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</si>
  <si>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</si>
  <si>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</si>
  <si>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</si>
  <si>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</si>
  <si>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</si>
  <si>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</si>
  <si>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</si>
  <si>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</si>
  <si>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</si>
  <si>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</si>
  <si>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</si>
  <si>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</si>
  <si>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</si>
  <si>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</si>
  <si>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</si>
  <si>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</si>
  <si>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</si>
  <si>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</si>
  <si>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</si>
  <si>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</si>
  <si>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</si>
  <si>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</si>
  <si>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</si>
  <si>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</si>
  <si>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</si>
  <si>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</si>
  <si>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</si>
  <si>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</si>
  <si>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</si>
  <si>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</si>
  <si>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</si>
  <si>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</si>
  <si>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</si>
  <si>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</si>
  <si>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</si>
  <si>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</si>
  <si>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</si>
  <si>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</si>
  <si>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</si>
  <si>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</si>
  <si>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</si>
  <si>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</si>
  <si>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</si>
  <si>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</si>
  <si>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</si>
  <si>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</si>
  <si>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</si>
  <si>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</si>
  <si>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</si>
  <si>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</si>
  <si>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</si>
  <si>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</si>
  <si>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</si>
  <si>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</si>
  <si>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</si>
  <si>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</si>
  <si>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</si>
  <si>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</si>
  <si>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</si>
  <si>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</si>
  <si>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</si>
  <si>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</si>
  <si>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</si>
  <si>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</si>
  <si>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</si>
  <si>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</si>
  <si>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</si>
  <si>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</si>
  <si>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</si>
  <si>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</si>
  <si>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</si>
  <si>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</si>
  <si>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</si>
  <si>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</si>
  <si>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</si>
  <si>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</si>
  <si>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</si>
  <si>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</si>
  <si>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</si>
  <si>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</si>
  <si>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</si>
  <si>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</si>
  <si>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</si>
  <si>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</si>
  <si>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</si>
  <si>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</si>
  <si>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</si>
  <si>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</si>
  <si>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</si>
  <si>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</si>
  <si>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</si>
  <si>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</si>
  <si>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</si>
  <si>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</si>
  <si>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</si>
  <si>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</si>
  <si>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</si>
  <si>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</si>
  <si>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</si>
  <si>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</si>
  <si>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</si>
  <si>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</si>
  <si>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</si>
  <si>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</si>
  <si>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</si>
  <si>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</si>
  <si>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</si>
  <si>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</si>
  <si>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</si>
  <si>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</si>
  <si>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</si>
  <si>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</si>
  <si>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</si>
  <si>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</si>
  <si>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</si>
  <si>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</si>
  <si>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</si>
  <si>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</si>
  <si>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</si>
  <si>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</si>
  <si>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</si>
  <si>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</si>
  <si>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</si>
  <si>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</si>
  <si>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</si>
  <si>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</si>
  <si>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</si>
  <si>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</si>
  <si>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</si>
  <si>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</si>
  <si>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</si>
  <si>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</si>
  <si>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</si>
  <si>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</si>
  <si>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</si>
  <si>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</si>
  <si>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</si>
  <si>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</si>
  <si>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</si>
  <si>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</si>
  <si>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</si>
  <si>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</si>
  <si>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</si>
  <si>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</si>
  <si>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</si>
  <si>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</si>
  <si>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</si>
  <si>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</si>
  <si>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</si>
  <si>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</si>
  <si>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</si>
  <si>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</si>
  <si>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</si>
  <si>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</si>
  <si>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</si>
  <si>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</si>
  <si>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</si>
  <si>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</si>
  <si>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</si>
  <si>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</si>
  <si>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</si>
  <si>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</si>
  <si>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</si>
  <si>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</si>
  <si>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</si>
  <si>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</si>
  <si>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</si>
  <si>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</si>
  <si>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</si>
  <si>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</si>
  <si>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</si>
  <si>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</si>
  <si>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</si>
  <si>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</si>
  <si>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</si>
  <si>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</si>
  <si>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</si>
  <si>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</si>
  <si>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</si>
  <si>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</si>
  <si>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</si>
  <si>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</si>
  <si>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</si>
  <si>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</si>
  <si>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</si>
  <si>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</si>
  <si>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</si>
  <si>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</si>
  <si>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</si>
  <si>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</si>
  <si>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</si>
  <si>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</si>
  <si>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</si>
  <si>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</si>
  <si>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</si>
  <si>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</si>
  <si>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</si>
  <si>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</si>
  <si>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</si>
  <si>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</si>
  <si>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</si>
  <si>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</si>
  <si>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</si>
  <si>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</si>
  <si>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</si>
  <si>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</si>
  <si>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</si>
  <si>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</si>
  <si>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</si>
  <si>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</si>
  <si>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</si>
  <si>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</si>
  <si>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</si>
  <si>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</si>
  <si>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</si>
  <si>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</si>
  <si>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</si>
  <si>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</si>
  <si>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</si>
  <si>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</si>
  <si>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</si>
  <si>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</si>
  <si>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</si>
  <si>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</si>
  <si>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</si>
  <si>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</si>
  <si>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</si>
  <si>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</si>
  <si>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</si>
  <si>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</si>
  <si>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</si>
  <si>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</si>
  <si>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</si>
  <si>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</si>
  <si>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</si>
  <si>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</si>
  <si>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</si>
  <si>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</si>
  <si>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</si>
  <si>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</si>
  <si>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</si>
  <si>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</si>
  <si>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</si>
  <si>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</si>
  <si>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</si>
  <si>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</si>
  <si>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</si>
  <si>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</si>
  <si>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</si>
  <si>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</si>
  <si>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</si>
  <si>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</si>
  <si>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</si>
  <si>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</si>
  <si>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</si>
  <si>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</si>
  <si>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</si>
  <si>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</si>
  <si>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</si>
  <si>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</si>
  <si>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</si>
  <si>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</si>
  <si>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</si>
  <si>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</si>
  <si>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</si>
  <si>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</si>
  <si>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</si>
  <si>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</si>
  <si>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</si>
  <si>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</si>
  <si>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</si>
  <si>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</si>
  <si>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</si>
  <si>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</si>
  <si>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</si>
  <si>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</si>
  <si>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</si>
  <si>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</si>
  <si>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</si>
  <si>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</si>
  <si>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</si>
  <si>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</si>
  <si>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</si>
  <si>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</si>
  <si>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</si>
  <si>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</si>
  <si>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</si>
  <si>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</si>
  <si>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</si>
  <si>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</si>
  <si>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</si>
  <si>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</si>
  <si>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</si>
  <si>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</si>
  <si>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</si>
  <si>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</si>
  <si>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</si>
  <si>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</si>
  <si>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</si>
  <si>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</si>
  <si>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</si>
  <si>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</si>
  <si>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</si>
  <si>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</si>
  <si>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</si>
  <si>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</si>
  <si>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</si>
  <si>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</si>
  <si>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</si>
  <si>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</si>
  <si>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</si>
  <si>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</si>
  <si>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</si>
  <si>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</si>
  <si>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</si>
  <si>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</si>
  <si>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</si>
  <si>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</si>
  <si>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</si>
  <si>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</si>
  <si>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</si>
  <si>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</si>
  <si>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</si>
  <si>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</si>
  <si>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</si>
  <si>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</si>
  <si>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</si>
  <si>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</si>
  <si>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</si>
  <si>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</si>
  <si>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</si>
  <si>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</si>
  <si>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</si>
  <si>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</si>
  <si>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</si>
  <si>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</si>
  <si>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</si>
  <si>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</si>
  <si>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</si>
  <si>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</si>
  <si>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</si>
  <si>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</si>
  <si>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</si>
  <si>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</si>
  <si>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</si>
  <si>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</si>
  <si>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</si>
  <si>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</si>
  <si>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</si>
  <si>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</si>
  <si>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</si>
  <si>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</si>
  <si>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</si>
  <si>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</si>
  <si>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</si>
  <si>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</si>
  <si>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</si>
  <si>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</si>
  <si>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</si>
  <si>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</si>
  <si>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</si>
  <si>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</si>
  <si>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</si>
  <si>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</si>
  <si>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</si>
  <si>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</si>
  <si>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</si>
  <si>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</si>
  <si>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</si>
  <si>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</si>
  <si>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</si>
  <si>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</si>
  <si>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</si>
  <si>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</si>
  <si>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</si>
  <si>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</si>
  <si>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</si>
  <si>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</si>
  <si>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</si>
  <si>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</si>
  <si>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</si>
  <si>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</si>
  <si>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</si>
  <si>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</si>
  <si>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</si>
  <si>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</si>
  <si>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</si>
  <si>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</si>
  <si>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</si>
  <si>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</si>
  <si>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</si>
  <si>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</si>
  <si>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</si>
  <si>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</si>
  <si>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</si>
  <si>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</si>
  <si>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</si>
  <si>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</si>
  <si>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</si>
  <si>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</si>
  <si>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</si>
  <si>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</si>
  <si>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</si>
  <si>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</si>
  <si>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</si>
  <si>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</si>
  <si>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</si>
  <si>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</si>
  <si>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</si>
  <si>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</si>
  <si>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</si>
  <si>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</si>
  <si>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</si>
  <si>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</si>
  <si>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</si>
  <si>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</si>
  <si>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</si>
  <si>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</si>
  <si>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</si>
  <si>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</si>
  <si>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</si>
  <si>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</si>
  <si>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</si>
  <si>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</si>
  <si>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</si>
  <si>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</si>
  <si>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</si>
  <si>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</si>
  <si>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</si>
  <si>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</si>
  <si>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</si>
  <si>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</si>
  <si>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</si>
  <si>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</si>
  <si>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</si>
  <si>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</si>
  <si>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</si>
  <si>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</si>
  <si>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</si>
  <si>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</si>
  <si>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</si>
  <si>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</si>
  <si>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</si>
  <si>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</si>
  <si>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</si>
  <si>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</si>
  <si>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</si>
  <si>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</si>
  <si>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</si>
  <si>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</si>
  <si>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</si>
  <si>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</si>
  <si>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</si>
  <si>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</si>
  <si>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</si>
  <si>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</si>
  <si>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</si>
  <si>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</si>
  <si>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</si>
  <si>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</si>
  <si>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</si>
  <si>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</si>
  <si>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</si>
  <si>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</si>
  <si>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</si>
  <si>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</si>
  <si>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</si>
  <si>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</si>
  <si>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</si>
  <si>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</si>
  <si>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</si>
  <si>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</si>
  <si>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</si>
  <si>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</si>
  <si>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</si>
  <si>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</si>
  <si>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</si>
  <si>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</si>
  <si>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</si>
  <si>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</si>
  <si>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</si>
  <si>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</si>
  <si>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</si>
  <si>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</si>
  <si>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</si>
  <si>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</si>
  <si>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</si>
  <si>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</si>
  <si>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</si>
  <si>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</si>
  <si>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</si>
  <si>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</si>
  <si>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</si>
  <si>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</si>
  <si>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</si>
  <si>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</si>
  <si>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</si>
  <si>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</si>
  <si>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</si>
  <si>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</si>
  <si>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</si>
  <si>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</si>
  <si>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</si>
  <si>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</si>
  <si>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</si>
  <si>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</si>
  <si>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</si>
  <si>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</si>
  <si>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</si>
  <si>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</si>
  <si>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</si>
  <si>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</si>
  <si>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</si>
  <si>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</si>
  <si>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</si>
  <si>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</si>
  <si>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</si>
  <si>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</si>
  <si>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</si>
  <si>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</si>
  <si>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</si>
  <si>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</si>
  <si>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</si>
  <si>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</si>
  <si>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</si>
  <si>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</si>
  <si>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</si>
  <si>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</si>
  <si>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</si>
  <si>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</si>
  <si>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</si>
  <si>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</si>
  <si>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</si>
  <si>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</si>
  <si>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</si>
  <si>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</si>
  <si>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</si>
  <si>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</si>
  <si>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</si>
  <si>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</si>
  <si>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</si>
  <si>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</si>
  <si>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</si>
  <si>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</si>
  <si>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</si>
  <si>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</si>
  <si>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</si>
  <si>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</si>
  <si>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</si>
  <si>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</si>
  <si>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</si>
  <si>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</si>
  <si>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</si>
  <si>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</si>
  <si>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</si>
  <si>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</si>
  <si>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</si>
  <si>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</si>
  <si>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</si>
  <si>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</si>
  <si>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</si>
  <si>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</si>
  <si>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</si>
  <si>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</si>
  <si>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</si>
  <si>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</si>
  <si>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</si>
  <si>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</si>
  <si>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</si>
  <si>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</si>
  <si>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</si>
  <si>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</si>
  <si>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</si>
  <si>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</si>
  <si>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</si>
  <si>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</si>
  <si>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</si>
  <si>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</si>
  <si>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</si>
  <si>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</si>
  <si>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</si>
  <si>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</si>
  <si>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</si>
  <si>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</si>
  <si>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</si>
  <si>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</si>
  <si>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</si>
  <si>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</si>
  <si>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</si>
  <si>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</si>
  <si>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</si>
  <si>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</si>
  <si>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</si>
  <si>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</si>
  <si>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</si>
  <si>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</si>
  <si>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</si>
  <si>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</si>
  <si>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</si>
  <si>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</si>
  <si>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</si>
  <si>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</si>
  <si>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</si>
  <si>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</si>
  <si>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</si>
  <si>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</si>
  <si>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</si>
  <si>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</si>
  <si>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</si>
  <si>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</si>
  <si>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</si>
  <si>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</si>
  <si>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</si>
  <si>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</si>
  <si>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</si>
  <si>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</si>
  <si>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</si>
  <si>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</si>
  <si>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</si>
  <si>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</si>
  <si>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</si>
  <si>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</si>
  <si>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</si>
  <si>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</si>
  <si>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</si>
  <si>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</si>
  <si>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</si>
  <si>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</si>
  <si>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</si>
  <si>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</si>
  <si>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</si>
  <si>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</si>
  <si>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</si>
  <si>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</si>
  <si>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</si>
  <si>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</si>
  <si>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</si>
  <si>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</si>
  <si>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</si>
  <si>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</si>
  <si>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</si>
  <si>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</si>
  <si>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</si>
  <si>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</si>
  <si>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</si>
  <si>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</si>
  <si>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</si>
  <si>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</si>
  <si>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</si>
  <si>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</si>
  <si>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</si>
  <si>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</si>
  <si>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</si>
  <si>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</si>
  <si>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</si>
  <si>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</si>
  <si>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</si>
  <si>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</si>
  <si>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</si>
  <si>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</si>
  <si>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</si>
  <si>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</si>
  <si>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</si>
  <si>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</si>
  <si>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</si>
  <si>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</si>
  <si>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</si>
  <si>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</si>
  <si>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</si>
  <si>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</si>
  <si>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</si>
  <si>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</si>
  <si>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</si>
  <si>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</si>
  <si>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</si>
  <si>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</si>
  <si>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</si>
  <si>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</si>
  <si>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</si>
  <si>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</si>
  <si>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</si>
  <si>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</si>
  <si>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</si>
  <si>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</si>
  <si>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</si>
  <si>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</si>
  <si>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</si>
  <si>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</si>
  <si>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</si>
  <si>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</si>
  <si>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</si>
  <si>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</si>
  <si>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</si>
  <si>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</si>
  <si>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</si>
  <si>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</si>
  <si>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</si>
  <si>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</si>
  <si>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</si>
  <si>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</si>
  <si>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</si>
  <si>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</si>
  <si>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</si>
  <si>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</si>
  <si>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</si>
  <si>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</si>
  <si>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</si>
  <si>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</si>
  <si>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</si>
  <si>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</si>
  <si>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</si>
  <si>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</si>
  <si>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</si>
  <si>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</si>
  <si>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</si>
  <si>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</si>
  <si>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</si>
  <si>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</si>
  <si>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</si>
  <si>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</si>
  <si>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</si>
  <si>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</si>
  <si>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</si>
  <si>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</si>
  <si>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</si>
  <si>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</si>
  <si>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</si>
  <si>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</si>
  <si>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</si>
  <si>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</si>
  <si>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</si>
  <si>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</si>
  <si>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</si>
  <si>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</si>
  <si>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</si>
  <si>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</si>
  <si>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</si>
  <si>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</si>
  <si>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</si>
  <si>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</si>
  <si>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</si>
  <si>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</si>
  <si>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</si>
  <si>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</si>
  <si>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</si>
  <si>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</si>
  <si>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</si>
  <si>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</si>
  <si>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</si>
  <si>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</si>
  <si>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</si>
  <si>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</si>
  <si>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</si>
  <si>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</si>
  <si>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</si>
  <si>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</si>
  <si>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</si>
  <si>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</si>
  <si>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</si>
  <si>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</si>
  <si>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</si>
  <si>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</si>
  <si>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</si>
  <si>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</si>
  <si>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</si>
  <si>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</si>
  <si>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</si>
  <si>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</si>
  <si>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</si>
  <si>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</si>
  <si>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</si>
  <si>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</si>
  <si>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</si>
  <si>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</si>
  <si>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</si>
  <si>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</si>
  <si>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</si>
  <si>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</si>
  <si>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</si>
  <si>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</si>
  <si>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</si>
  <si>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</si>
  <si>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</si>
  <si>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</si>
  <si>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</si>
  <si>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</si>
  <si>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</si>
  <si>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</si>
  <si>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</si>
  <si>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</si>
  <si>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</si>
  <si>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</si>
  <si>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</si>
  <si>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</si>
  <si>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</si>
  <si>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</si>
  <si>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</si>
  <si>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</si>
  <si>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</si>
  <si>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</si>
  <si>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</si>
  <si>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</si>
  <si>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</si>
  <si>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</si>
  <si>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</si>
  <si>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</si>
  <si>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</si>
  <si>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</si>
  <si>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</si>
  <si>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</si>
  <si>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</si>
  <si>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</si>
  <si>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</si>
  <si>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</si>
  <si>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</si>
  <si>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</si>
  <si>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</si>
  <si>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</si>
  <si>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</si>
  <si>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</si>
  <si>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</si>
  <si>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</si>
  <si>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</si>
  <si>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</si>
  <si>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</si>
  <si>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</si>
  <si>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</si>
  <si>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</si>
  <si>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</si>
  <si>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</si>
  <si>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</si>
  <si>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</si>
  <si>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</si>
  <si>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</si>
  <si>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</si>
  <si>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</si>
  <si>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</si>
  <si>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</si>
  <si>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</si>
  <si>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</si>
  <si>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</si>
  <si>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</si>
  <si>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</si>
  <si>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</si>
  <si>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</si>
  <si>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</si>
  <si>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</si>
  <si>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</si>
  <si>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</si>
  <si>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</si>
  <si>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</si>
  <si>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</si>
  <si>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</si>
  <si>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</si>
  <si>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</si>
  <si>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</si>
  <si>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</si>
  <si>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</si>
  <si>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</si>
  <si>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</si>
  <si>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</si>
  <si>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</si>
  <si>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</si>
  <si>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</si>
  <si>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</si>
  <si>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</si>
  <si>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</si>
  <si>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</si>
  <si>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</si>
  <si>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</si>
  <si>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</si>
  <si>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</si>
  <si>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</si>
  <si>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</si>
  <si>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</si>
  <si>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</si>
  <si>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</si>
  <si>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</si>
  <si>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</si>
  <si>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</si>
  <si>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</si>
  <si>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</si>
  <si>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</si>
  <si>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</si>
  <si>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</si>
  <si>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</si>
  <si>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</si>
  <si>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</si>
  <si>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</si>
  <si>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</si>
  <si>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</si>
  <si>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</si>
  <si>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</si>
  <si>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</si>
  <si>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</si>
  <si>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</si>
  <si>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</si>
  <si>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</si>
  <si>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</si>
  <si>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</si>
  <si>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</si>
  <si>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</si>
  <si>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</si>
  <si>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</si>
  <si>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</si>
  <si>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</si>
  <si>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</si>
  <si>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</si>
  <si>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</si>
  <si>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</si>
  <si>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</si>
  <si>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</si>
  <si>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</si>
  <si>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</si>
  <si>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</si>
  <si>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</si>
  <si>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</si>
  <si>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</si>
  <si>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</si>
  <si>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</si>
  <si>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</si>
  <si>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</si>
  <si>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</si>
  <si>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</si>
  <si>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</si>
  <si>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</si>
  <si>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</si>
  <si>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</si>
  <si>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</si>
  <si>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</si>
  <si>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</si>
  <si>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</si>
  <si>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</si>
  <si>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</si>
  <si>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</si>
  <si>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</si>
  <si>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</si>
  <si>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</si>
  <si>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</si>
  <si>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</si>
  <si>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</si>
  <si>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</si>
  <si>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</si>
  <si>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</si>
  <si>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</si>
  <si>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</si>
  <si>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</si>
  <si>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</si>
  <si>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</si>
  <si>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</si>
  <si>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</si>
  <si>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</si>
  <si>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</si>
  <si>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</si>
  <si>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</si>
  <si>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</si>
  <si>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</si>
  <si>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</si>
  <si>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</si>
  <si>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</si>
  <si>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</si>
  <si>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</si>
  <si>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</si>
  <si>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</si>
  <si>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</si>
  <si>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</si>
  <si>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</si>
  <si>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</si>
  <si>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</si>
  <si>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</si>
  <si>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</si>
  <si>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</si>
  <si>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</si>
  <si>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</si>
  <si>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</si>
  <si>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</si>
  <si>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</si>
  <si>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</si>
  <si>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</si>
  <si>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</si>
  <si>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</si>
  <si>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</si>
  <si>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</si>
  <si>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</si>
  <si>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</si>
  <si>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</si>
  <si>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</si>
  <si>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</si>
  <si>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</si>
  <si>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</si>
  <si>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</si>
  <si>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</si>
  <si>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</si>
  <si>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</si>
  <si>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</si>
  <si>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</si>
  <si>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</si>
  <si>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</si>
  <si>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</si>
  <si>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</si>
  <si>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</si>
  <si>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</si>
  <si>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</si>
  <si>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</si>
  <si>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</si>
  <si>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</si>
  <si>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</si>
  <si>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</si>
  <si>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</si>
  <si>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</si>
  <si>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</si>
  <si>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</si>
  <si>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</si>
  <si>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</si>
  <si>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</si>
  <si>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</si>
  <si>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</si>
  <si>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</si>
  <si>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</si>
  <si>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</si>
  <si>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</si>
  <si>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</si>
  <si>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</si>
  <si>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</si>
  <si>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</si>
  <si>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</si>
  <si>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</si>
  <si>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</si>
  <si>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</si>
  <si>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</si>
  <si>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</si>
  <si>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</si>
  <si>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</si>
  <si>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</si>
  <si>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</si>
  <si>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</si>
  <si>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</si>
  <si>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</si>
  <si>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</si>
  <si>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</si>
  <si>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</si>
  <si>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</si>
  <si>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</si>
  <si>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</si>
  <si>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</si>
  <si>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</si>
  <si>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</si>
  <si>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</si>
  <si>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</si>
  <si>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</si>
  <si>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</si>
  <si>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</si>
  <si>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</si>
  <si>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</si>
  <si>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</si>
  <si>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</si>
  <si>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</si>
  <si>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</si>
  <si>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</si>
  <si>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</si>
  <si>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</si>
  <si>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</si>
  <si>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</si>
  <si>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</si>
  <si>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</si>
  <si>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</si>
  <si>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</si>
  <si>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</si>
  <si>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</si>
  <si>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</si>
  <si>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</si>
  <si>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</si>
  <si>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</si>
  <si>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</si>
  <si>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</si>
  <si>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</si>
  <si>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</si>
  <si>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</si>
  <si>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</si>
  <si>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</si>
  <si>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</si>
  <si>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</si>
  <si>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</si>
  <si>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</si>
  <si>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</si>
  <si>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</si>
  <si>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</si>
  <si>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</si>
  <si>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</si>
  <si>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</si>
  <si>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</si>
  <si>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</si>
  <si>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</si>
  <si>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</si>
  <si>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</si>
  <si>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</si>
  <si>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</si>
  <si>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</si>
  <si>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</si>
  <si>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</si>
  <si>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</si>
  <si>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</si>
  <si>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</si>
  <si>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</si>
  <si>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</si>
  <si>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</si>
  <si>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</si>
  <si>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</si>
  <si>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</si>
  <si>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</si>
  <si>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</si>
  <si>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</si>
  <si>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</si>
  <si>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</si>
  <si>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</si>
  <si>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</si>
  <si>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</si>
  <si>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</si>
  <si>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</si>
  <si>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</si>
  <si>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</si>
  <si>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</si>
  <si>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</si>
  <si>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</si>
  <si>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</si>
  <si>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</si>
  <si>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</si>
  <si>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</si>
  <si>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</si>
  <si>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</si>
  <si>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</si>
  <si>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</si>
  <si>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</si>
  <si>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</si>
  <si>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</si>
  <si>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</si>
  <si>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</si>
  <si>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</si>
  <si>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</si>
  <si>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</si>
  <si>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</si>
  <si>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</si>
  <si>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</si>
  <si>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</si>
  <si>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</si>
  <si>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</si>
  <si>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</si>
  <si>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</si>
  <si>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</si>
  <si>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</si>
  <si>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</si>
  <si>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</si>
  <si>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</si>
  <si>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</si>
  <si>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</si>
  <si>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</si>
  <si>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</si>
  <si>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</si>
  <si>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</si>
  <si>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</si>
  <si>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</si>
  <si>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</si>
  <si>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</si>
  <si>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</si>
  <si>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</si>
  <si>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</si>
  <si>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</si>
  <si>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</si>
  <si>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</si>
  <si>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</si>
  <si>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</si>
  <si>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</si>
  <si>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</si>
  <si>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</si>
  <si>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</si>
  <si>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</si>
  <si>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</si>
  <si>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</si>
  <si>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</si>
  <si>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</si>
  <si>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</si>
  <si>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</si>
  <si>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</si>
  <si>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</si>
  <si>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</si>
  <si>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</si>
  <si>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</si>
  <si>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</si>
  <si>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</si>
  <si>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</si>
  <si>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</si>
  <si>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</si>
  <si>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</si>
  <si>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</si>
  <si>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</si>
  <si>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</si>
  <si>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</si>
  <si>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</si>
  <si>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</si>
  <si>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</si>
  <si>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</si>
  <si>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</si>
  <si>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</si>
  <si>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</si>
  <si>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</si>
  <si>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</si>
  <si>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</si>
  <si>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</si>
  <si>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</si>
  <si>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</si>
  <si>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</si>
  <si>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</si>
  <si>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</si>
  <si>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</si>
  <si>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</si>
  <si>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</si>
  <si>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</si>
  <si>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</si>
  <si>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</si>
  <si>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</si>
  <si>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</si>
  <si>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</si>
  <si>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</si>
  <si>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</si>
  <si>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</si>
  <si>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</si>
  <si>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</si>
  <si>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</si>
  <si>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</si>
  <si>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</si>
  <si>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</si>
  <si>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</si>
  <si>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</si>
  <si>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</si>
  <si>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</si>
  <si>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</si>
  <si>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</si>
  <si>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</si>
  <si>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</si>
  <si>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</si>
  <si>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</si>
  <si>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</si>
  <si>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</si>
  <si>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</si>
  <si>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</si>
  <si>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</si>
  <si>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</si>
  <si>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</si>
  <si>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</si>
  <si>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</si>
  <si>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</si>
  <si>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</si>
  <si>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</si>
  <si>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</si>
  <si>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</si>
  <si>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</si>
  <si>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</si>
  <si>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</si>
  <si>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</si>
  <si>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</si>
  <si>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</si>
  <si>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</si>
  <si>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</si>
  <si>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</si>
  <si>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</si>
  <si>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</si>
  <si>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</si>
  <si>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</si>
  <si>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</si>
  <si>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</si>
  <si>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</si>
  <si>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</si>
  <si>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</si>
  <si>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</si>
  <si>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</si>
  <si>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</si>
  <si>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</si>
  <si>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</si>
  <si>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</si>
  <si>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</si>
  <si>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</si>
  <si>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</si>
  <si>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</si>
  <si>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</si>
  <si>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</si>
  <si>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</si>
  <si>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</si>
  <si>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</si>
  <si>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</si>
  <si>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</si>
  <si>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</si>
  <si>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</si>
  <si>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</si>
  <si>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</si>
  <si>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</si>
  <si>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</si>
  <si>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</si>
  <si>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</si>
  <si>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</si>
  <si>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</si>
  <si>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</si>
  <si>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</si>
  <si>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</si>
  <si>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</si>
  <si>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</si>
  <si>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</si>
  <si>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</si>
  <si>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</si>
  <si>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</si>
  <si>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</si>
  <si>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</si>
  <si>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</si>
  <si>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</si>
  <si>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</si>
  <si>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</si>
  <si>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</si>
  <si>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</si>
  <si>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</si>
  <si>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</si>
  <si>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</si>
  <si>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</si>
  <si>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</si>
  <si>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</si>
  <si>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</si>
  <si>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</si>
  <si>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</si>
  <si>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</si>
  <si>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</si>
  <si>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</si>
  <si>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</si>
  <si>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</si>
  <si>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</si>
  <si>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</si>
  <si>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</si>
  <si>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</si>
  <si>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</si>
  <si>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</si>
  <si>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</si>
  <si>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</si>
  <si>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</si>
  <si>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</si>
  <si>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</si>
  <si>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</si>
  <si>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</si>
  <si>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</si>
  <si>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</si>
  <si>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</si>
  <si>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</si>
  <si>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</si>
  <si>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</si>
  <si>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</si>
  <si>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</si>
  <si>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</si>
  <si>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</si>
  <si>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</si>
  <si>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</si>
  <si>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</si>
  <si>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</si>
  <si>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</si>
  <si>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</si>
  <si>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</si>
  <si>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</si>
  <si>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</si>
  <si>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</si>
  <si>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</si>
  <si>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</si>
  <si>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</si>
  <si>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</si>
  <si>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</si>
  <si>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</si>
  <si>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</si>
  <si>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</si>
  <si>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</si>
  <si>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</si>
  <si>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</si>
  <si>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</si>
  <si>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</si>
  <si>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</si>
  <si>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</si>
  <si>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</si>
  <si>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</si>
  <si>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</si>
  <si>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</si>
  <si>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</si>
  <si>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</si>
  <si>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</si>
  <si>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</si>
  <si>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</si>
  <si>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</si>
  <si>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</si>
  <si>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</si>
  <si>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</si>
  <si>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</si>
  <si>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</si>
  <si>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</si>
  <si>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</si>
  <si>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</si>
  <si>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</si>
  <si>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</si>
  <si>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</si>
  <si>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</si>
  <si>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</si>
  <si>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</si>
  <si>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</si>
  <si>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</si>
  <si>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</si>
  <si>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</si>
  <si>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</si>
  <si>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</si>
  <si>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</si>
  <si>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</si>
  <si>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</si>
  <si>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</si>
  <si>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</si>
  <si>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</si>
  <si>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</si>
  <si>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</si>
  <si>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</si>
  <si>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</si>
  <si>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</si>
  <si>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</si>
  <si>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</si>
  <si>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</si>
  <si>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</si>
  <si>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</si>
  <si>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</si>
  <si>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</si>
  <si>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</si>
  <si>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</si>
  <si>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</si>
  <si>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</si>
  <si>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</si>
  <si>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</si>
  <si>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</si>
  <si>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</si>
  <si>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</si>
  <si>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</si>
  <si>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</si>
  <si>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</si>
  <si>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</si>
  <si>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</si>
  <si>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</si>
  <si>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</si>
  <si>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</si>
  <si>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</si>
  <si>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</si>
  <si>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</si>
  <si>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</si>
  <si>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</si>
  <si>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</si>
  <si>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</si>
  <si>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</si>
  <si>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</si>
  <si>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</si>
  <si>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</si>
  <si>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</si>
  <si>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</si>
  <si>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</si>
  <si>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</si>
  <si>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</si>
  <si>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</si>
  <si>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</si>
  <si>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</si>
  <si>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</si>
  <si>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</si>
  <si>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</si>
  <si>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</si>
  <si>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</si>
  <si>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</si>
  <si>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</si>
  <si>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</si>
  <si>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</si>
  <si>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</si>
  <si>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</si>
  <si>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</si>
  <si>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</si>
  <si>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</si>
  <si>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</si>
  <si>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</si>
  <si>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</si>
  <si>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</si>
  <si>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</si>
  <si>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</si>
  <si>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</si>
  <si>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</si>
  <si>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</si>
  <si>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</si>
  <si>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</si>
  <si>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</si>
  <si>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</si>
  <si>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</si>
  <si>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</si>
  <si>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</si>
  <si>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</si>
  <si>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</si>
  <si>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</si>
  <si>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</si>
  <si>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</si>
  <si>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</si>
  <si>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</si>
  <si>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</si>
  <si>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</si>
  <si>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</si>
  <si>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</si>
  <si>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</si>
  <si>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</si>
  <si>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</si>
  <si>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</si>
  <si>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</si>
  <si>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</si>
  <si>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</si>
  <si>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</si>
  <si>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</si>
  <si>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</si>
  <si>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</si>
  <si>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</si>
  <si>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</si>
  <si>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</si>
  <si>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</si>
  <si>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</si>
  <si>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</si>
  <si>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</si>
  <si>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</si>
  <si>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</si>
  <si>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</si>
  <si>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</si>
  <si>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</si>
  <si>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</si>
  <si>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</si>
  <si>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</si>
  <si>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</si>
  <si>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</si>
  <si>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</si>
  <si>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</si>
  <si>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</si>
  <si>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</si>
  <si>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</si>
  <si>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</si>
  <si>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</si>
  <si>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</si>
  <si>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</si>
  <si>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</si>
  <si>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</si>
  <si>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</si>
  <si>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</si>
  <si>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</si>
  <si>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</si>
  <si>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</si>
  <si>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</si>
  <si>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</si>
  <si>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</si>
  <si>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</si>
  <si>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</si>
  <si>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</si>
  <si>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</si>
  <si>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</si>
  <si>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</si>
  <si>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</si>
  <si>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</si>
  <si>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</si>
  <si>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</si>
  <si>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</si>
  <si>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</si>
  <si>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</si>
  <si>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</si>
  <si>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</si>
  <si>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</si>
  <si>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</si>
  <si>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</si>
  <si>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</si>
  <si>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</si>
  <si>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</si>
  <si>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</si>
  <si>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</si>
  <si>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</si>
  <si>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</si>
  <si>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</si>
  <si>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</si>
  <si>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</si>
  <si>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</si>
  <si>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</si>
  <si>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</si>
  <si>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</si>
  <si>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</si>
  <si>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</si>
  <si>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</si>
  <si>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</si>
  <si>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</si>
  <si>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</si>
  <si>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</si>
  <si>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</si>
  <si>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</si>
  <si>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</si>
  <si>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</si>
  <si>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</si>
  <si>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</si>
  <si>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</si>
  <si>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</si>
  <si>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</si>
  <si>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</si>
  <si>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</si>
  <si>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</si>
  <si>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</si>
  <si>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</si>
  <si>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</si>
  <si>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</si>
  <si>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</si>
  <si>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</si>
  <si>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</si>
  <si>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</si>
  <si>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</si>
  <si>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</si>
  <si>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</si>
  <si>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</si>
  <si>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</si>
  <si>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</si>
  <si>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</si>
  <si>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</si>
  <si>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</si>
  <si>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</si>
  <si>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</si>
  <si>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</si>
  <si>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</si>
  <si>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</si>
  <si>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</si>
  <si>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</si>
  <si>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</si>
  <si>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</si>
  <si>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</si>
  <si>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</si>
  <si>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</si>
  <si>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</si>
  <si>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</si>
  <si>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</si>
  <si>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</si>
  <si>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</si>
  <si>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</si>
  <si>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</si>
  <si>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</si>
  <si>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</si>
  <si>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</si>
  <si>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</si>
  <si>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</si>
  <si>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</si>
  <si>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</si>
  <si>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</si>
  <si>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</si>
  <si>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</si>
  <si>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</si>
  <si>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</si>
  <si>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</si>
  <si>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</si>
  <si>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</si>
  <si>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</si>
  <si>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</si>
  <si>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</si>
  <si>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</si>
  <si>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</si>
  <si>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</si>
  <si>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</si>
  <si>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</si>
  <si>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</si>
  <si>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</si>
  <si>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</si>
  <si>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</si>
  <si>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</si>
  <si>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</si>
  <si>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</si>
  <si>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</si>
  <si>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</si>
  <si>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</si>
  <si>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</si>
  <si>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</si>
  <si>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</si>
  <si>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</si>
  <si>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</si>
  <si>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</si>
  <si>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</si>
  <si>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</si>
  <si>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</si>
  <si>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</si>
  <si>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</si>
  <si>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</si>
  <si>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</si>
  <si>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</si>
  <si>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</si>
  <si>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</si>
  <si>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</si>
  <si>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</si>
  <si>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</si>
  <si>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</si>
  <si>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</si>
  <si>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</si>
  <si>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</si>
  <si>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</si>
  <si>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</si>
  <si>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</si>
  <si>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</si>
  <si>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</si>
  <si>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</si>
  <si>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</si>
  <si>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</si>
  <si>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</si>
  <si>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</si>
  <si>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</si>
  <si>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</si>
  <si>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</si>
  <si>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</si>
  <si>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</si>
  <si>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</si>
  <si>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</si>
  <si>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</si>
  <si>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</si>
  <si>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</si>
  <si>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</si>
  <si>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</si>
  <si>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</si>
  <si>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</si>
  <si>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</si>
  <si>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</si>
  <si>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</si>
  <si>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</si>
  <si>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</si>
  <si>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</si>
  <si>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</si>
  <si>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</si>
  <si>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</si>
  <si>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</si>
  <si>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</si>
  <si>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</si>
  <si>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</si>
  <si>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</si>
  <si>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</si>
  <si>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</si>
  <si>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</si>
  <si>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</si>
  <si>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</si>
  <si>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</si>
  <si>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</si>
  <si>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</si>
  <si>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</si>
  <si>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</si>
  <si>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</si>
  <si>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</si>
  <si>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</si>
  <si>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</si>
  <si>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</si>
  <si>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</si>
  <si>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</si>
  <si>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</si>
  <si>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</si>
  <si>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</si>
  <si>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</si>
  <si>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</si>
  <si>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</si>
  <si>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</si>
  <si>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</si>
  <si>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</si>
  <si>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</si>
  <si>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</si>
  <si>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</si>
  <si>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</si>
  <si>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</si>
  <si>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</si>
  <si>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</si>
  <si>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</si>
  <si>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</si>
  <si>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</si>
  <si>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</si>
  <si>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</si>
  <si>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</si>
  <si>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</si>
  <si>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</si>
  <si>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</si>
  <si>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</si>
  <si>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</si>
  <si>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</si>
  <si>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</si>
  <si>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</si>
  <si>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</si>
  <si>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</si>
  <si>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</si>
  <si>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</si>
  <si>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</si>
  <si>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</si>
  <si>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</si>
  <si>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</si>
  <si>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</si>
  <si>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</si>
  <si>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</si>
  <si>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</si>
  <si>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</si>
  <si>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</si>
  <si>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</si>
  <si>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</si>
  <si>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</si>
  <si>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</si>
  <si>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</si>
  <si>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</si>
  <si>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</si>
  <si>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</si>
  <si>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</si>
  <si>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</si>
  <si>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</si>
  <si>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</si>
  <si>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</si>
  <si>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</si>
  <si>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</si>
  <si>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</si>
  <si>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</si>
  <si>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</si>
  <si>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</si>
  <si>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</si>
  <si>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</si>
  <si>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</si>
  <si>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</si>
  <si>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</si>
  <si>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</si>
  <si>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</si>
  <si>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</si>
  <si>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</si>
  <si>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</si>
  <si>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</si>
  <si>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</si>
  <si>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</si>
  <si>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</si>
  <si>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</si>
  <si>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</si>
  <si>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</si>
  <si>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</si>
  <si>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</si>
  <si>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</si>
  <si>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</si>
  <si>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</si>
  <si>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</si>
  <si>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</si>
  <si>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</si>
  <si>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</si>
  <si>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</si>
  <si>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</si>
  <si>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</si>
  <si>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</si>
  <si>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</si>
  <si>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</si>
  <si>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</si>
  <si>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</si>
  <si>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</si>
  <si>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</si>
  <si>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</si>
  <si>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</si>
  <si>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</si>
  <si>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</si>
  <si>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</si>
  <si>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</si>
  <si>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</si>
  <si>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</si>
  <si>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</si>
  <si>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</si>
  <si>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</si>
  <si>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</si>
  <si>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</si>
  <si>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</si>
  <si>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</si>
  <si>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</si>
  <si>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</si>
  <si>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</si>
  <si>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</si>
  <si>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</si>
  <si>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</si>
  <si>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</si>
  <si>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</si>
  <si>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</si>
  <si>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</si>
  <si>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</si>
  <si>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</si>
  <si>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</si>
  <si>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</si>
  <si>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</si>
  <si>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</si>
  <si>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</si>
  <si>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</si>
  <si>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</si>
  <si>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</si>
  <si>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</si>
  <si>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</si>
  <si>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</si>
  <si>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</si>
  <si>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</si>
  <si>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</si>
  <si>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</si>
  <si>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</si>
  <si>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</si>
  <si>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</si>
  <si>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</si>
  <si>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</si>
  <si>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</si>
  <si>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</si>
  <si>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</si>
  <si>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</si>
  <si>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</si>
  <si>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</si>
  <si>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</si>
  <si>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</si>
  <si>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</si>
  <si>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</si>
  <si>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</si>
  <si>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</si>
  <si>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</si>
  <si>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</si>
  <si>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</si>
  <si>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</si>
  <si>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</si>
  <si>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</si>
  <si>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</si>
  <si>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</si>
  <si>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</si>
  <si>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</si>
  <si>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</si>
  <si>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</si>
  <si>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</si>
  <si>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</si>
  <si>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</si>
  <si>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</si>
  <si>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</si>
  <si>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</si>
  <si>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</si>
  <si>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</si>
  <si>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</si>
  <si>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</si>
  <si>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</si>
  <si>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</si>
  <si>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</si>
  <si>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</si>
  <si>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</si>
  <si>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</si>
  <si>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</si>
  <si>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</si>
  <si>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</si>
  <si>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</si>
  <si>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</si>
  <si>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</si>
  <si>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</si>
  <si>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</si>
  <si>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</si>
  <si>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</si>
  <si>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</si>
  <si>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</si>
  <si>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</si>
  <si>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</si>
  <si>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</si>
  <si>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</si>
  <si>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</si>
  <si>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</si>
  <si>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</si>
  <si>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</si>
  <si>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</si>
  <si>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</si>
  <si>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</si>
  <si>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</si>
  <si>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</si>
  <si>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</si>
  <si>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</si>
  <si>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</si>
  <si>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</si>
  <si>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</si>
  <si>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</si>
  <si>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</si>
  <si>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</si>
  <si>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</si>
  <si>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</si>
  <si>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</si>
  <si>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</si>
  <si>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</si>
  <si>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</si>
  <si>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</si>
  <si>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</si>
  <si>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</si>
  <si>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</si>
  <si>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</si>
  <si>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</si>
  <si>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</si>
  <si>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</si>
  <si>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</si>
  <si>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</si>
  <si>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</si>
  <si>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</si>
  <si>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</si>
  <si>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</si>
  <si>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</si>
  <si>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</si>
  <si>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</si>
  <si>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</si>
  <si>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</si>
  <si>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</si>
  <si>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</si>
  <si>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</si>
  <si>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</si>
  <si>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</si>
  <si>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</si>
  <si>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</si>
  <si>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</si>
  <si>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</si>
  <si>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</si>
  <si>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</si>
  <si>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</si>
  <si>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</si>
  <si>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</si>
  <si>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</si>
  <si>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</si>
  <si>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</si>
  <si>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</si>
  <si>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</si>
  <si>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</si>
  <si>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</si>
  <si>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</si>
  <si>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</si>
  <si>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</si>
  <si>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</si>
  <si>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</si>
  <si>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</si>
  <si>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</si>
  <si>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</si>
  <si>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</si>
  <si>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</si>
  <si>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</si>
  <si>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</si>
  <si>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</si>
  <si>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</si>
  <si>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</si>
  <si>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</si>
  <si>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</si>
  <si>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</si>
  <si>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</si>
  <si>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</si>
  <si>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</si>
  <si>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</si>
  <si>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</si>
  <si>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</si>
  <si>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</si>
  <si>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</si>
  <si>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</si>
  <si>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</si>
  <si>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</si>
  <si>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</si>
  <si>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</si>
  <si>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</si>
  <si>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</si>
  <si>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</si>
  <si>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</si>
  <si>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</si>
  <si>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</si>
  <si>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</si>
  <si>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</si>
  <si>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</si>
  <si>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</si>
  <si>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</si>
  <si>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</si>
  <si>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</si>
  <si>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</si>
  <si>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</si>
  <si>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</si>
  <si>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</si>
  <si>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</si>
  <si>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</si>
  <si>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</si>
  <si>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</si>
  <si>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</si>
  <si>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</si>
  <si>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</si>
  <si>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</si>
  <si>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</si>
  <si>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</si>
  <si>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</si>
  <si>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</si>
  <si>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</si>
  <si>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</si>
  <si>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</si>
  <si>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</si>
  <si>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</si>
  <si>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</si>
  <si>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</si>
  <si>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</si>
  <si>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</si>
  <si>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</si>
  <si>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</si>
  <si>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</si>
  <si>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</si>
  <si>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</si>
  <si>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</si>
  <si>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</si>
  <si>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</si>
  <si>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</si>
  <si>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</si>
  <si>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</si>
  <si>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</si>
  <si>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</si>
  <si>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</si>
  <si>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</si>
  <si>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</si>
  <si>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</si>
  <si>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</si>
  <si>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</si>
  <si>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</si>
  <si>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</si>
  <si>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</si>
  <si>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</si>
  <si>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</si>
  <si>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</si>
  <si>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</si>
  <si>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</si>
  <si>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</si>
  <si>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</si>
  <si>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</si>
  <si>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</si>
  <si>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</si>
  <si>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</si>
  <si>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</si>
  <si>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</si>
  <si>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</si>
  <si>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</si>
  <si>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</si>
  <si>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</si>
  <si>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</si>
  <si>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</si>
  <si>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</si>
  <si>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</si>
  <si>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</si>
  <si>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</si>
  <si>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</si>
  <si>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</si>
  <si>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</si>
  <si>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</si>
  <si>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</si>
  <si>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</si>
  <si>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</si>
  <si>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</si>
  <si>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</si>
  <si>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</si>
  <si>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</si>
  <si>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</si>
  <si>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</si>
  <si>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</si>
  <si>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</si>
  <si>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</si>
  <si>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</si>
  <si>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</si>
  <si>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</si>
  <si>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</si>
  <si>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</si>
  <si>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</si>
  <si>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</si>
  <si>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</si>
  <si>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</si>
  <si>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</si>
  <si>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</si>
  <si>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</si>
  <si>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</si>
  <si>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</si>
  <si>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</si>
  <si>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</si>
  <si>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</si>
  <si>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</si>
  <si>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</si>
  <si>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</si>
  <si>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</si>
  <si>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</si>
  <si>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</si>
  <si>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</si>
  <si>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</si>
  <si>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</si>
  <si>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</si>
  <si>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</si>
  <si>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</si>
  <si>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</si>
  <si>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</si>
  <si>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</si>
  <si>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</si>
  <si>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</si>
  <si>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</si>
  <si>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</si>
  <si>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</si>
  <si>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</si>
  <si>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</si>
  <si>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</si>
  <si>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</si>
  <si>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</si>
  <si>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</si>
  <si>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</si>
  <si>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</si>
  <si>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</si>
  <si>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</si>
  <si>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</si>
  <si>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</si>
  <si>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</si>
  <si>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</si>
  <si>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</si>
  <si>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</si>
  <si>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</si>
  <si>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</si>
  <si>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</si>
  <si>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</si>
  <si>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</si>
  <si>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</si>
  <si>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</si>
  <si>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</si>
  <si>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</si>
  <si>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</si>
  <si>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</si>
  <si>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</si>
  <si>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</si>
  <si>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</si>
  <si>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</si>
  <si>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</si>
  <si>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</si>
  <si>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</si>
  <si>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</si>
  <si>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</si>
  <si>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</si>
  <si>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</si>
  <si>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</si>
  <si>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</si>
  <si>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</si>
  <si>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</si>
  <si>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</si>
  <si>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</si>
  <si>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</si>
  <si>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</si>
  <si>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</si>
  <si>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</si>
  <si>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</si>
  <si>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</si>
  <si>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</si>
  <si>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</si>
  <si>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</si>
  <si>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</si>
  <si>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</si>
  <si>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</si>
  <si>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</si>
  <si>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</si>
  <si>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</si>
  <si>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</si>
  <si>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</si>
  <si>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</si>
  <si>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</si>
  <si>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</si>
  <si>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</si>
  <si>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</si>
  <si>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</si>
  <si>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</si>
  <si>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</si>
  <si>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</si>
  <si>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</si>
  <si>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</si>
  <si>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</si>
  <si>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</si>
  <si>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</si>
  <si>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</si>
  <si>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</si>
  <si>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</si>
  <si>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</si>
  <si>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</si>
  <si>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</si>
  <si>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</si>
  <si>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</si>
  <si>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</si>
  <si>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</si>
  <si>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</si>
  <si>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</si>
  <si>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</si>
  <si>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</si>
  <si>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</si>
  <si>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</si>
  <si>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</si>
  <si>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</si>
  <si>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</si>
  <si>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</si>
  <si>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</si>
  <si>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</si>
  <si>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</si>
  <si>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</si>
  <si>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</si>
  <si>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</si>
  <si>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</si>
  <si>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</si>
  <si>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</si>
  <si>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</si>
  <si>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</si>
  <si>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</si>
  <si>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</si>
  <si>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</si>
  <si>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</si>
  <si>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</si>
  <si>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</si>
  <si>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</si>
  <si>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</si>
  <si>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</si>
  <si>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</si>
  <si>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</si>
  <si>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</si>
  <si>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</si>
  <si>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</si>
  <si>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</si>
  <si>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</si>
  <si>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</si>
  <si>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</si>
  <si>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</si>
  <si>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</si>
  <si>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</si>
  <si>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</si>
  <si>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</si>
  <si>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</si>
  <si>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</si>
  <si>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</si>
  <si>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</si>
  <si>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</si>
  <si>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</si>
  <si>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</si>
  <si>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</si>
  <si>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</si>
  <si>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</si>
  <si>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</si>
  <si>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</si>
  <si>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</si>
  <si>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</si>
  <si>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</si>
  <si>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</si>
  <si>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</si>
  <si>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</si>
  <si>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</si>
  <si>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</si>
  <si>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</si>
  <si>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</si>
  <si>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</si>
  <si>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</si>
  <si>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</si>
  <si>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</si>
  <si>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</si>
  <si>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</si>
  <si>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</si>
  <si>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</si>
  <si>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</si>
  <si>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</si>
  <si>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</si>
  <si>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</si>
  <si>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</si>
  <si>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</si>
  <si>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</si>
  <si>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</si>
  <si>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</si>
  <si>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</si>
  <si>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</si>
  <si>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</si>
  <si>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</si>
  <si>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</si>
  <si>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</si>
  <si>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</si>
  <si>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</si>
  <si>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</si>
  <si>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</si>
  <si>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</si>
  <si>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</si>
  <si>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</si>
  <si>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</si>
  <si>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</si>
  <si>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</si>
  <si>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</si>
  <si>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</si>
  <si>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</si>
  <si>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</si>
  <si>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</si>
  <si>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</si>
  <si>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</si>
  <si>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</si>
  <si>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</si>
  <si>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</si>
  <si>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</si>
  <si>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</si>
  <si>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</si>
  <si>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</si>
  <si>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</si>
  <si>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</si>
  <si>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</si>
  <si>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</si>
  <si>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</si>
  <si>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</si>
  <si>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</si>
  <si>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</si>
  <si>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</si>
  <si>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</si>
  <si>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</si>
  <si>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</si>
  <si>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</si>
  <si>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</si>
  <si>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</si>
  <si>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</si>
  <si>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</si>
  <si>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</si>
  <si>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</si>
  <si>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</si>
  <si>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</si>
  <si>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</si>
  <si>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</si>
  <si>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</si>
  <si>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</si>
  <si>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</si>
  <si>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</si>
  <si>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</si>
  <si>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</si>
  <si>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</si>
  <si>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</si>
  <si>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</si>
  <si>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</si>
  <si>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</si>
  <si>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</si>
  <si>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</si>
  <si>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</si>
  <si>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</si>
  <si>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</si>
  <si>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</si>
  <si>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</si>
  <si>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</si>
  <si>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</si>
  <si>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</si>
  <si>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</si>
  <si>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</si>
  <si>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</si>
  <si>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</si>
  <si>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</si>
  <si>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</si>
  <si>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</si>
  <si>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</si>
  <si>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</si>
  <si>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</si>
  <si>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</si>
  <si>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</si>
  <si>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</si>
  <si>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</si>
  <si>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</si>
  <si>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</si>
  <si>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</si>
  <si>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</si>
  <si>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</si>
  <si>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</si>
  <si>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</si>
  <si>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</si>
  <si>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</si>
  <si>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</si>
  <si>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</si>
  <si>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</si>
  <si>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</si>
  <si>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</si>
  <si>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</si>
  <si>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</si>
  <si>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</si>
  <si>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</si>
  <si>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</si>
  <si>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</si>
  <si>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</si>
  <si>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</si>
  <si>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</si>
  <si>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</si>
  <si>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</si>
  <si>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</si>
  <si>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</si>
  <si>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</si>
  <si>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</si>
  <si>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</si>
  <si>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</si>
  <si>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</si>
  <si>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</si>
  <si>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</si>
  <si>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</si>
  <si>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</si>
  <si>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</si>
  <si>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</si>
  <si>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</si>
  <si>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</si>
  <si>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</si>
  <si>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</si>
  <si>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</si>
  <si>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</si>
  <si>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</si>
  <si>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</si>
  <si>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</si>
  <si>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</si>
  <si>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</si>
  <si>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</si>
  <si>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</si>
  <si>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</si>
  <si>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</si>
  <si>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</si>
  <si>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</si>
  <si>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</si>
  <si>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</si>
  <si>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</si>
  <si>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</si>
  <si>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</si>
  <si>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</si>
  <si>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</si>
  <si>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</si>
  <si>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</si>
  <si>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</si>
  <si>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</si>
  <si>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</si>
  <si>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</si>
  <si>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</si>
  <si>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</si>
  <si>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</si>
  <si>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</si>
  <si>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</si>
  <si>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</si>
  <si>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</si>
  <si>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</si>
  <si>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</si>
  <si>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</si>
  <si>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</si>
  <si>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</si>
  <si>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</si>
  <si>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</si>
  <si>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</si>
  <si>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</si>
  <si>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</si>
  <si>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</si>
  <si>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</si>
  <si>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</si>
  <si>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</si>
  <si>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</si>
  <si>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</si>
  <si>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</si>
  <si>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</si>
  <si>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</si>
  <si>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</si>
  <si>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</si>
  <si>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</si>
  <si>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</si>
  <si>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</si>
  <si>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</si>
  <si>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</si>
  <si>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</si>
  <si>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</si>
  <si>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</si>
  <si>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</si>
  <si>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</si>
  <si>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</si>
  <si>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</si>
  <si>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</si>
  <si>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</si>
  <si>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</si>
  <si>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</si>
  <si>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</si>
  <si>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</si>
  <si>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</si>
  <si>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</si>
  <si>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</si>
  <si>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</si>
  <si>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</si>
  <si>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</si>
  <si>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</si>
  <si>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</si>
  <si>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</si>
  <si>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</si>
  <si>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</si>
  <si>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</si>
  <si>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</si>
  <si>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</si>
  <si>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</si>
  <si>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</si>
  <si>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</si>
  <si>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</si>
  <si>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</si>
  <si>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</si>
  <si>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</si>
  <si>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</si>
  <si>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</si>
  <si>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</si>
  <si>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</si>
  <si>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</si>
  <si>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</si>
  <si>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</si>
  <si>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</si>
  <si>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</si>
  <si>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</si>
  <si>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</si>
  <si>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</si>
  <si>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</si>
  <si>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</si>
  <si>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</si>
  <si>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</si>
  <si>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</si>
  <si>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</si>
  <si>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</si>
  <si>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</si>
  <si>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</si>
  <si>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</si>
  <si>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</si>
  <si>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</si>
  <si>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</si>
  <si>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</si>
  <si>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</si>
  <si>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</si>
  <si>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</si>
  <si>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</si>
  <si>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</si>
  <si>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</si>
  <si>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</si>
  <si>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</si>
  <si>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</si>
  <si>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</si>
  <si>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</si>
  <si>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</si>
  <si>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</si>
  <si>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</si>
  <si>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</si>
  <si>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</si>
  <si>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</si>
  <si>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</si>
  <si>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</si>
  <si>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</si>
  <si>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</si>
  <si>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</si>
  <si>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</si>
  <si>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</si>
  <si>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</si>
  <si>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</si>
  <si>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</si>
  <si>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</si>
  <si>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</si>
  <si>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</si>
  <si>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</si>
  <si>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</si>
  <si>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</si>
  <si>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</si>
  <si>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</si>
  <si>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</si>
  <si>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</si>
  <si>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</si>
  <si>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</si>
  <si>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</si>
  <si>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</si>
  <si>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</si>
  <si>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</si>
  <si>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</si>
  <si>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</si>
  <si>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</si>
  <si>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</si>
  <si>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</si>
  <si>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</si>
  <si>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</si>
  <si>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</si>
  <si>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</si>
  <si>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</si>
  <si>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</si>
  <si>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</si>
  <si>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</si>
  <si>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</si>
  <si>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</si>
  <si>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</si>
  <si>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</si>
  <si>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</si>
  <si>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</si>
  <si>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</si>
  <si>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</si>
  <si>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</si>
  <si>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</si>
  <si>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</si>
  <si>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</si>
  <si>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</si>
  <si>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</si>
  <si>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</si>
  <si>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</si>
  <si>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</si>
  <si>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</si>
  <si>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</si>
  <si>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</si>
  <si>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</si>
  <si>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</si>
  <si>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</si>
  <si>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</si>
  <si>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</si>
  <si>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</si>
  <si>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</si>
  <si>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</si>
  <si>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</si>
  <si>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</si>
  <si>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</si>
  <si>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</si>
  <si>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</si>
  <si>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</si>
  <si>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</si>
  <si>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</si>
  <si>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</si>
  <si>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</si>
  <si>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</si>
  <si>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</si>
  <si>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</si>
  <si>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</si>
  <si>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</si>
  <si>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</si>
  <si>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</si>
  <si>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</si>
  <si>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</si>
  <si>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</si>
  <si>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</si>
  <si>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</si>
  <si>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</si>
  <si>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</si>
  <si>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</si>
  <si>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</si>
  <si>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</si>
  <si>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</si>
  <si>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</si>
  <si>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</si>
  <si>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</si>
  <si>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</si>
  <si>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</si>
  <si>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</si>
  <si>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</si>
  <si>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</si>
  <si>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</si>
  <si>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</si>
  <si>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</si>
  <si>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</si>
  <si>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</si>
  <si>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</si>
  <si>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</si>
  <si>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</si>
  <si>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</si>
  <si>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</si>
  <si>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</si>
  <si>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</si>
  <si>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</si>
  <si>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</si>
  <si>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</si>
  <si>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</si>
  <si>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</si>
  <si>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</si>
  <si>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</si>
  <si>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</si>
  <si>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</si>
  <si>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</si>
  <si>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</si>
  <si>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</si>
  <si>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</si>
  <si>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</si>
  <si>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</si>
  <si>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</si>
  <si>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</si>
  <si>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</si>
  <si>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</si>
  <si>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</si>
  <si>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</si>
  <si>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</si>
  <si>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</si>
  <si>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</si>
  <si>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</si>
  <si>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</si>
  <si>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</si>
  <si>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</si>
  <si>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</si>
  <si>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</si>
  <si>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</si>
  <si>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</si>
  <si>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</si>
  <si>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</si>
  <si>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</si>
  <si>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</si>
  <si>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</si>
  <si>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</si>
  <si>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</si>
  <si>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</si>
  <si>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</si>
  <si>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</si>
  <si>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</si>
  <si>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</si>
  <si>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</si>
  <si>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</si>
  <si>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</si>
  <si>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</si>
  <si>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</si>
  <si>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</si>
  <si>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</si>
  <si>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</si>
  <si>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</si>
  <si>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</si>
  <si>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</si>
  <si>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</si>
  <si>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</si>
  <si>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</si>
  <si>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</si>
  <si>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</si>
  <si>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</si>
  <si>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</si>
  <si>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</si>
  <si>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</si>
  <si>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</si>
  <si>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</si>
  <si>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</si>
  <si>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</si>
  <si>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</si>
  <si>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</si>
  <si>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</si>
  <si>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</si>
  <si>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</si>
  <si>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</si>
  <si>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</si>
  <si>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</si>
  <si>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</si>
  <si>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</si>
  <si>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</si>
  <si>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</si>
  <si>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</si>
  <si>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</si>
  <si>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</si>
  <si>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</si>
  <si>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</si>
  <si>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</si>
  <si>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</si>
  <si>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</si>
  <si>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</si>
  <si>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</si>
  <si>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</si>
  <si>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</si>
  <si>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</si>
  <si>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</si>
  <si>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</si>
  <si>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</si>
  <si>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</si>
  <si>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</si>
  <si>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</si>
  <si>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</si>
  <si>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</si>
  <si>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</si>
  <si>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</si>
  <si>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</si>
  <si>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</si>
  <si>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</si>
  <si>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</si>
  <si>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</si>
  <si>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</si>
  <si>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</si>
  <si>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</si>
  <si>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</si>
  <si>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</si>
  <si>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</si>
  <si>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</si>
  <si>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</si>
  <si>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</si>
  <si>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</si>
  <si>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</si>
  <si>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</si>
  <si>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</si>
  <si>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</si>
  <si>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</si>
  <si>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</si>
  <si>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</si>
  <si>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</si>
  <si>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</si>
  <si>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</si>
  <si>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</si>
  <si>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</si>
  <si>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</si>
  <si>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</si>
  <si>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</si>
  <si>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</si>
  <si>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</si>
  <si>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</si>
  <si>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</si>
  <si>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</si>
  <si>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</si>
  <si>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</si>
  <si>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</si>
  <si>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</si>
  <si>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</si>
  <si>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</si>
  <si>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</si>
  <si>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</si>
  <si>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</si>
  <si>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</si>
  <si>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</si>
  <si>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</si>
  <si>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</si>
  <si>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</si>
  <si>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</si>
  <si>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</si>
  <si>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</si>
  <si>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</si>
  <si>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</si>
  <si>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</si>
  <si>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</si>
  <si>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</si>
  <si>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</si>
  <si>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</si>
  <si>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</si>
  <si>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</si>
  <si>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</si>
  <si>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</si>
  <si>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</si>
  <si>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</si>
  <si>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</si>
  <si>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</si>
  <si>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</si>
  <si>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</si>
  <si>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</si>
  <si>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</si>
  <si>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</si>
  <si>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</si>
  <si>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</si>
  <si>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</si>
  <si>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</si>
  <si>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</si>
  <si>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</si>
  <si>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</si>
  <si>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</si>
  <si>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</si>
  <si>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</si>
  <si>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</si>
  <si>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</si>
  <si>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</si>
  <si>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</si>
  <si>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</si>
  <si>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</si>
  <si>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</si>
  <si>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</si>
  <si>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</si>
  <si>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</si>
  <si>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</si>
  <si>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</si>
  <si>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</si>
  <si>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</si>
  <si>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</si>
  <si>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</si>
  <si>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</si>
  <si>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</si>
  <si>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</si>
  <si>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</si>
  <si>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</si>
  <si>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</si>
  <si>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</si>
  <si>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</si>
  <si>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</si>
  <si>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</si>
  <si>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</si>
  <si>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</si>
  <si>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</si>
  <si>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</si>
  <si>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</si>
  <si>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</si>
  <si>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</si>
  <si>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</si>
  <si>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</si>
  <si>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</si>
  <si>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</si>
  <si>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</si>
  <si>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</si>
  <si>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</si>
  <si>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</si>
  <si>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</si>
  <si>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</si>
  <si>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</si>
  <si>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</si>
  <si>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</si>
  <si>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</si>
  <si>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</si>
  <si>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</si>
  <si>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</si>
  <si>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</si>
  <si>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</si>
  <si>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</si>
  <si>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</si>
  <si>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</si>
  <si>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</si>
  <si>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</si>
  <si>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</si>
  <si>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</si>
  <si>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</si>
  <si>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</si>
  <si>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</si>
  <si>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</si>
  <si>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</si>
  <si>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</si>
  <si>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</si>
  <si>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</si>
  <si>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</si>
  <si>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</si>
  <si>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</si>
  <si>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</si>
  <si>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</si>
  <si>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</si>
  <si>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</si>
  <si>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</si>
  <si>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</si>
  <si>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</si>
  <si>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</si>
  <si>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</si>
  <si>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</si>
  <si>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</si>
  <si>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</si>
  <si>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</si>
  <si>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</si>
  <si>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</si>
  <si>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</si>
  <si>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</si>
  <si>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</si>
  <si>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</si>
  <si>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</si>
  <si>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</si>
  <si>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</si>
  <si>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</si>
  <si>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</si>
  <si>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</si>
  <si>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</si>
  <si>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</si>
  <si>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</si>
  <si>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</si>
  <si>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</si>
  <si>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</si>
  <si>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</si>
  <si>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</si>
  <si>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</si>
  <si>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</si>
  <si>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</si>
  <si>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</si>
  <si>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</si>
  <si>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</si>
  <si>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</si>
  <si>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</si>
  <si>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</si>
  <si>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</si>
  <si>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</si>
  <si>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</si>
  <si>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</si>
  <si>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</si>
  <si>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</si>
  <si>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</si>
  <si>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</si>
  <si>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</si>
  <si>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</si>
  <si>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</si>
  <si>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</si>
  <si>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</si>
  <si>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</si>
  <si>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</si>
  <si>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</si>
  <si>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</si>
  <si>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</si>
  <si>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</si>
  <si>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</si>
  <si>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</si>
  <si>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</si>
  <si>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</si>
  <si>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</si>
  <si>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</si>
  <si>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</si>
  <si>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</si>
  <si>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</si>
  <si>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</si>
  <si>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</si>
  <si>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</si>
  <si>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</si>
  <si>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</si>
  <si>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</si>
  <si>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</si>
  <si>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</si>
  <si>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</si>
  <si>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</si>
  <si>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</si>
  <si>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</si>
  <si>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</si>
  <si>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</si>
  <si>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</si>
  <si>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</si>
  <si>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</si>
  <si>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</si>
  <si>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</si>
  <si>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</si>
  <si>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</si>
  <si>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</si>
  <si>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</si>
  <si>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</si>
  <si>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</si>
  <si>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</si>
  <si>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</si>
  <si>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</si>
  <si>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</si>
  <si>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</si>
  <si>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</si>
  <si>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</si>
  <si>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</si>
  <si>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</si>
  <si>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</si>
  <si>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</si>
  <si>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</si>
  <si>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</si>
  <si>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</si>
  <si>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</si>
  <si>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</si>
  <si>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</si>
  <si>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</si>
  <si>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</si>
  <si>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</si>
  <si>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</si>
  <si>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</si>
  <si>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</si>
  <si>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</si>
  <si>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</si>
  <si>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</si>
  <si>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</si>
  <si>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</si>
  <si>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</si>
  <si>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</si>
  <si>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</si>
  <si>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</si>
  <si>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</si>
  <si>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</si>
  <si>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</si>
  <si>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</si>
  <si>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</si>
  <si>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</si>
  <si>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</si>
  <si>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</si>
  <si>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</si>
  <si>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</si>
  <si>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</si>
  <si>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</si>
  <si>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</si>
  <si>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</si>
  <si>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</si>
  <si>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</si>
  <si>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</si>
  <si>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</si>
  <si>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</si>
  <si>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</si>
  <si>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</si>
  <si>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</si>
  <si>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</si>
  <si>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</si>
  <si>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</si>
  <si>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</si>
  <si>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</si>
  <si>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</si>
  <si>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</si>
  <si>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</si>
  <si>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</si>
  <si>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</si>
  <si>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</si>
  <si>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</si>
  <si>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</si>
  <si>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</si>
  <si>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</si>
  <si>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</si>
  <si>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</si>
  <si>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</si>
  <si>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</si>
  <si>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</si>
  <si>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</si>
  <si>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</si>
  <si>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</si>
  <si>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</si>
  <si>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</si>
  <si>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</si>
  <si>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</si>
  <si>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</si>
  <si>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</si>
  <si>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</si>
  <si>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</si>
  <si>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</si>
  <si>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</si>
  <si>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</si>
  <si>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</si>
  <si>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</si>
  <si>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</si>
  <si>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</si>
  <si>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</si>
  <si>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</si>
  <si>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</si>
  <si>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</si>
  <si>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</si>
  <si>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</si>
  <si>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</si>
  <si>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</si>
  <si>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</si>
  <si>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</si>
  <si>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</si>
  <si>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</si>
  <si>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</si>
  <si>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</si>
  <si>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</si>
  <si>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</si>
  <si>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</si>
  <si>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</si>
  <si>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</si>
  <si>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</si>
  <si>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</si>
  <si>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</si>
  <si>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</si>
  <si>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</si>
  <si>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</si>
  <si>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</si>
  <si>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</si>
  <si>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</si>
  <si>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</si>
  <si>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</si>
  <si>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</si>
  <si>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</si>
  <si>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</si>
  <si>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</si>
  <si>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</si>
  <si>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</si>
  <si>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</si>
  <si>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</si>
  <si>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</si>
  <si>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</si>
  <si>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</si>
  <si>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</si>
  <si>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</si>
  <si>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</si>
  <si>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</si>
  <si>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</si>
  <si>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</si>
  <si>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</si>
  <si>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</si>
  <si>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</si>
  <si>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</si>
  <si>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</si>
  <si>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</si>
  <si>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</si>
  <si>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</si>
  <si>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</si>
  <si>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</si>
  <si>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</si>
  <si>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</si>
  <si>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</si>
  <si>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</si>
  <si>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</si>
  <si>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</si>
  <si>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</si>
  <si>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</si>
  <si>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</si>
  <si>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</si>
  <si>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</si>
  <si>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</si>
  <si>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</si>
  <si>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</si>
  <si>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</si>
  <si>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</si>
  <si>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</si>
  <si>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</si>
  <si>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</si>
  <si>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</si>
  <si>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</si>
  <si>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</si>
  <si>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</si>
  <si>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</si>
  <si>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</si>
  <si>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</si>
  <si>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</si>
  <si>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</si>
  <si>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</si>
  <si>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</si>
  <si>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</si>
  <si>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</si>
  <si>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</si>
  <si>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</si>
  <si>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</si>
  <si>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</si>
  <si>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</si>
  <si>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</si>
  <si>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</si>
  <si>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</si>
  <si>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</si>
  <si>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</si>
  <si>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</si>
  <si>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</si>
  <si>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</si>
  <si>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</si>
  <si>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</si>
  <si>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</si>
  <si>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</si>
  <si>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</si>
  <si>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</si>
  <si>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</si>
  <si>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</si>
  <si>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</si>
  <si>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</si>
  <si>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</si>
  <si>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</si>
  <si>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</si>
  <si>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</si>
  <si>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</si>
  <si>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</si>
  <si>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</si>
  <si>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</si>
  <si>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</si>
  <si>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</si>
  <si>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</si>
  <si>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</si>
  <si>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</si>
  <si>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</si>
  <si>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</si>
  <si>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</si>
  <si>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</si>
  <si>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</si>
  <si>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</si>
  <si>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</si>
  <si>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</si>
  <si>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</si>
  <si>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</si>
  <si>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</si>
  <si>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</si>
  <si>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</si>
  <si>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</si>
  <si>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</si>
  <si>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</si>
  <si>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</si>
  <si>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</si>
  <si>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</si>
  <si>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</si>
  <si>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</si>
  <si>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</si>
  <si>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</si>
  <si>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</si>
  <si>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</si>
  <si>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</si>
  <si>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</si>
  <si>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</si>
  <si>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</si>
  <si>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</si>
  <si>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</si>
  <si>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</si>
  <si>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</si>
  <si>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</si>
  <si>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</si>
  <si>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</si>
  <si>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</si>
  <si>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</si>
  <si>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</si>
  <si>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</si>
  <si>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</si>
  <si>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</si>
  <si>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</si>
  <si>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</si>
  <si>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</si>
  <si>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</si>
  <si>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</si>
  <si>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</si>
  <si>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</si>
  <si>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</si>
  <si>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</si>
  <si>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</si>
  <si>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</si>
  <si>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</si>
  <si>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</si>
  <si>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</si>
  <si>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</si>
  <si>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</si>
  <si>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</si>
  <si>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</si>
  <si>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</si>
  <si>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</si>
  <si>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</si>
  <si>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</si>
  <si>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</si>
  <si>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</si>
  <si>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</si>
  <si>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</si>
  <si>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</si>
  <si>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</si>
  <si>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</si>
  <si>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</si>
  <si>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</si>
  <si>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</si>
  <si>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</si>
  <si>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</si>
  <si>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</si>
  <si>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</si>
  <si>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</si>
  <si>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</si>
  <si>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</si>
  <si>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</si>
  <si>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</si>
  <si>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</si>
  <si>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</si>
  <si>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</si>
  <si>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</si>
  <si>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</si>
  <si>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</si>
  <si>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</si>
  <si>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</si>
  <si>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</si>
  <si>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</si>
  <si>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</si>
  <si>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</si>
  <si>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</si>
  <si>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</si>
  <si>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</si>
  <si>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</si>
  <si>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</si>
  <si>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</si>
  <si>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</si>
  <si>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</si>
  <si>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</si>
  <si>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</si>
  <si>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</si>
  <si>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</si>
  <si>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</si>
  <si>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</si>
  <si>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</si>
  <si>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</si>
  <si>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</si>
  <si>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</si>
  <si>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</si>
  <si>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</si>
  <si>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</si>
  <si>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</si>
  <si>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</si>
  <si>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</si>
  <si>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</si>
  <si>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</si>
  <si>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</si>
  <si>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</si>
  <si>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</si>
  <si>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</si>
  <si>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</si>
  <si>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</si>
  <si>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</si>
  <si>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</si>
  <si>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</si>
  <si>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</si>
  <si>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</si>
  <si>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</si>
  <si>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</si>
  <si>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</si>
  <si>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</si>
  <si>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</si>
  <si>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</si>
  <si>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</si>
  <si>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</si>
  <si>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</si>
  <si>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</si>
  <si>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</si>
  <si>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</si>
  <si>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</si>
  <si>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</si>
  <si>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</si>
  <si>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</si>
  <si>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</si>
  <si>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</si>
  <si>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</si>
  <si>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</si>
  <si>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</si>
  <si>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</si>
  <si>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</si>
  <si>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</si>
  <si>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</si>
  <si>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</si>
  <si>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</si>
  <si>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</si>
  <si>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</si>
  <si>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</si>
  <si>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</si>
  <si>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</si>
  <si>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</si>
  <si>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</si>
  <si>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</si>
  <si>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</si>
  <si>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</si>
  <si>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</si>
  <si>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</si>
  <si>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</si>
  <si>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</si>
  <si>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</si>
  <si>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</si>
  <si>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</si>
  <si>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</si>
  <si>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</si>
  <si>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</si>
  <si>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</si>
  <si>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</si>
  <si>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</si>
  <si>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</si>
  <si>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</si>
  <si>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</si>
  <si>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</si>
  <si>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</si>
  <si>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</si>
  <si>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</si>
  <si>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</si>
  <si>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</si>
  <si>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</si>
  <si>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</si>
  <si>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</si>
  <si>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</si>
  <si>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</si>
  <si>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</si>
  <si>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</si>
  <si>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</si>
  <si>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</si>
  <si>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</si>
  <si>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</si>
  <si>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</si>
  <si>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</si>
  <si>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</si>
  <si>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</si>
  <si>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</si>
  <si>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</si>
  <si>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</si>
  <si>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</si>
  <si>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</si>
  <si>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</si>
  <si>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</si>
  <si>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</si>
  <si>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</si>
  <si>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</si>
  <si>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</si>
  <si>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</si>
  <si>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</si>
  <si>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</si>
  <si>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</si>
  <si>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</si>
  <si>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</si>
  <si>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</si>
  <si>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</si>
  <si>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</si>
  <si>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</si>
  <si>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</si>
  <si>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</si>
  <si>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</si>
  <si>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</si>
  <si>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</si>
  <si>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</si>
  <si>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</si>
  <si>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</si>
  <si>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</si>
  <si>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</si>
  <si>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</si>
  <si>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</si>
  <si>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</si>
  <si>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</si>
  <si>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</si>
  <si>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</si>
  <si>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</si>
  <si>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</si>
  <si>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</si>
  <si>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</si>
  <si>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</si>
  <si>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</si>
  <si>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</si>
  <si>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</si>
  <si>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</si>
  <si>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</si>
  <si>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</si>
  <si>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</si>
  <si>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</si>
  <si>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</si>
  <si>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</si>
  <si>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</si>
  <si>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</si>
  <si>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</si>
  <si>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</si>
  <si>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</si>
  <si>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</si>
  <si>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</si>
  <si>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</si>
  <si>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</si>
  <si>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</si>
  <si>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</si>
  <si>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</si>
  <si>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</si>
  <si>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</si>
  <si>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</si>
  <si>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</si>
  <si>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</si>
  <si>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</si>
  <si>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</si>
  <si>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</si>
  <si>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</si>
  <si>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</si>
  <si>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</si>
  <si>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</si>
  <si>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</si>
  <si>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</si>
  <si>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</si>
  <si>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</si>
  <si>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</si>
  <si>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</si>
  <si>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</si>
  <si>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</si>
  <si>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</si>
  <si>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</si>
  <si>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</si>
  <si>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</si>
  <si>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</si>
  <si>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</si>
  <si>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</si>
  <si>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</si>
  <si>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</si>
  <si>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</si>
  <si>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</si>
  <si>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</si>
  <si>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</si>
  <si>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</si>
  <si>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</si>
  <si>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</si>
  <si>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</si>
  <si>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</si>
  <si>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</si>
  <si>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</si>
  <si>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</si>
  <si>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</si>
  <si>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</si>
  <si>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</si>
  <si>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</si>
  <si>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</si>
  <si>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</si>
  <si>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</si>
  <si>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</si>
  <si>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</si>
  <si>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</si>
  <si>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</si>
  <si>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</si>
  <si>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</si>
  <si>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</si>
  <si>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</si>
  <si>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</si>
  <si>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</si>
  <si>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</si>
  <si>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</si>
  <si>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</si>
  <si>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</si>
  <si>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</si>
  <si>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</si>
  <si>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</si>
  <si>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</si>
  <si>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</si>
  <si>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</si>
  <si>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</si>
  <si>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</si>
  <si>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</si>
  <si>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</si>
  <si>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</si>
  <si>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</si>
  <si>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</si>
  <si>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</si>
  <si>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</si>
  <si>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</si>
  <si>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</si>
  <si>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</si>
  <si>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</si>
  <si>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</si>
  <si>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</si>
  <si>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</si>
  <si>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</si>
  <si>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</si>
  <si>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</si>
  <si>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</si>
  <si>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</si>
  <si>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</si>
  <si>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</si>
  <si>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</si>
  <si>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</si>
  <si>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</si>
  <si>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</si>
  <si>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</si>
  <si>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</si>
  <si>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</si>
  <si>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</si>
  <si>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</si>
  <si>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</si>
  <si>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</si>
  <si>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</si>
  <si>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</si>
  <si>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</si>
  <si>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</si>
  <si>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</si>
  <si>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</si>
  <si>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</si>
  <si>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</si>
  <si>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</si>
  <si>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</si>
  <si>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</si>
  <si>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</si>
  <si>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</si>
  <si>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</si>
  <si>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</si>
  <si>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</si>
  <si>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</si>
  <si>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</si>
  <si>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</si>
  <si>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</si>
  <si>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</si>
  <si>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</si>
  <si>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</si>
  <si>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</si>
  <si>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</si>
  <si>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</si>
  <si>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</si>
  <si>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</si>
  <si>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</si>
  <si>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</si>
  <si>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</si>
  <si>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</si>
  <si>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</si>
  <si>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</si>
  <si>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</si>
  <si>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</si>
  <si>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</si>
  <si>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</si>
  <si>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</si>
  <si>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</si>
  <si>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</si>
  <si>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</si>
  <si>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</si>
  <si>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</si>
  <si>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</si>
  <si>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</si>
  <si>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</si>
  <si>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</si>
  <si>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</si>
  <si>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</si>
  <si>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</si>
  <si>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</si>
  <si>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</si>
  <si>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</si>
  <si>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</si>
  <si>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</si>
  <si>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</si>
  <si>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</si>
  <si>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</si>
  <si>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</si>
  <si>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</si>
  <si>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</si>
  <si>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</si>
  <si>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</si>
  <si>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</si>
  <si>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</si>
  <si>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</si>
  <si>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</si>
  <si>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</si>
  <si>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</si>
  <si>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</si>
  <si>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</si>
  <si>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</si>
  <si>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</si>
  <si>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</si>
  <si>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</si>
  <si>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</si>
  <si>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</si>
  <si>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</si>
  <si>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</si>
  <si>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</si>
  <si>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</si>
  <si>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</si>
  <si>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</si>
  <si>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</si>
  <si>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</si>
  <si>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</si>
  <si>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</si>
  <si>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</si>
  <si>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</si>
  <si>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</si>
  <si>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</si>
  <si>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</si>
  <si>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</si>
  <si>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</si>
  <si>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</si>
  <si>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</si>
  <si>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</si>
  <si>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</si>
  <si>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</si>
  <si>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</si>
  <si>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</si>
  <si>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</si>
  <si>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</si>
  <si>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</si>
  <si>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</si>
  <si>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</si>
  <si>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</si>
  <si>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</si>
  <si>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</si>
  <si>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</si>
  <si>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</si>
  <si>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</si>
  <si>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</si>
  <si>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</si>
  <si>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</si>
  <si>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</si>
  <si>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</si>
  <si>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</si>
  <si>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</si>
  <si>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</si>
  <si>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</si>
  <si>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</si>
  <si>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</si>
  <si>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</si>
  <si>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</si>
  <si>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</si>
  <si>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</si>
  <si>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</si>
  <si>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</si>
  <si>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</si>
  <si>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</si>
  <si>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</si>
  <si>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</si>
  <si>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</si>
  <si>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</si>
  <si>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</si>
  <si>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</si>
  <si>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</si>
  <si>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</si>
  <si>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</si>
  <si>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</si>
  <si>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</si>
  <si>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</si>
  <si>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</si>
  <si>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</si>
  <si>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</si>
  <si>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</si>
  <si>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</si>
  <si>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</si>
  <si>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</si>
  <si>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</si>
  <si>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</si>
  <si>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</si>
  <si>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</si>
  <si>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</si>
  <si>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</si>
  <si>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</si>
  <si>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</si>
  <si>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</si>
  <si>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</si>
  <si>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</si>
  <si>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</si>
  <si>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</si>
  <si>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</si>
  <si>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</si>
  <si>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</si>
  <si>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</si>
  <si>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</si>
  <si>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</si>
  <si>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</si>
  <si>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</si>
  <si>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</si>
  <si>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</si>
  <si>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</si>
  <si>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</si>
  <si>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</si>
  <si>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</si>
  <si>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</si>
  <si>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</si>
  <si>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</si>
  <si>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</si>
  <si>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</si>
  <si>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</si>
  <si>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</si>
  <si>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</si>
  <si>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</si>
  <si>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</si>
  <si>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</si>
  <si>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</si>
  <si>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</si>
  <si>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</si>
  <si>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</si>
  <si>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</si>
  <si>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</si>
  <si>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</si>
  <si>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</si>
  <si>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</si>
  <si>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</si>
  <si>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</si>
  <si>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</si>
  <si>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</si>
  <si>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</si>
  <si>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</si>
  <si>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</si>
  <si>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</si>
  <si>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</si>
  <si>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</si>
  <si>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</si>
  <si>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</si>
  <si>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</si>
  <si>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</si>
  <si>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</si>
  <si>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</si>
  <si>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</si>
  <si>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</si>
  <si>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</si>
  <si>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</si>
  <si>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</si>
  <si>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</si>
  <si>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</si>
  <si>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</si>
  <si>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</si>
  <si>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</si>
  <si>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</si>
  <si>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</si>
  <si>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</si>
  <si>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</si>
  <si>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</si>
  <si>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</si>
  <si>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</si>
  <si>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</si>
  <si>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</si>
  <si>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</si>
  <si>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</si>
  <si>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</si>
  <si>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</si>
  <si>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</si>
  <si>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</si>
  <si>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</si>
  <si>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</si>
  <si>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</si>
  <si>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</si>
  <si>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</si>
  <si>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</si>
  <si>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</si>
  <si>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</si>
  <si>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</si>
  <si>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</si>
  <si>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</si>
  <si>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</si>
  <si>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</si>
  <si>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</si>
  <si>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</si>
  <si>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</si>
  <si>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</si>
  <si>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</si>
  <si>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</si>
  <si>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</si>
  <si>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</si>
  <si>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</si>
  <si>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</si>
  <si>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</si>
  <si>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</si>
  <si>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</si>
  <si>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</si>
  <si>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</si>
  <si>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</si>
  <si>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</si>
  <si>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</si>
  <si>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</si>
  <si>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</si>
  <si>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</si>
  <si>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</si>
  <si>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</si>
  <si>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</si>
  <si>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</si>
  <si>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</si>
  <si>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</si>
  <si>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</si>
  <si>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</si>
  <si>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</si>
  <si>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</si>
  <si>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</si>
  <si>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</si>
  <si>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</si>
  <si>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</si>
  <si>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</si>
  <si>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</si>
  <si>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</si>
  <si>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</si>
  <si>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</si>
  <si>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</si>
  <si>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</si>
  <si>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</si>
  <si>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</si>
  <si>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</si>
  <si>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</si>
  <si>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</si>
  <si>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</si>
  <si>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</si>
  <si>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</si>
  <si>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</si>
  <si>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</si>
  <si>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</si>
  <si>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</si>
  <si>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</si>
  <si>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</si>
  <si>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</si>
  <si>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</si>
  <si>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</si>
  <si>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</si>
  <si>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</si>
  <si>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</si>
  <si>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</si>
  <si>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</si>
  <si>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</si>
  <si>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</si>
  <si>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</si>
  <si>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</si>
  <si>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</si>
  <si>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</si>
  <si>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</si>
  <si>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</si>
  <si>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</si>
  <si>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</si>
  <si>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</si>
  <si>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</si>
  <si>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</si>
  <si>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</si>
  <si>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</si>
  <si>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</si>
  <si>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</si>
  <si>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</si>
  <si>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</si>
  <si>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</si>
  <si>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</si>
  <si>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</si>
  <si>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</si>
  <si>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</si>
  <si>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</si>
  <si>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</si>
  <si>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</si>
  <si>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</si>
  <si>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</si>
  <si>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</si>
  <si>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</si>
  <si>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</si>
  <si>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</si>
  <si>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</si>
  <si>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</si>
  <si>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</si>
  <si>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</si>
  <si>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</si>
  <si>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</si>
  <si>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</si>
  <si>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</si>
  <si>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</si>
  <si>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</si>
  <si>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</si>
  <si>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</si>
  <si>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</si>
  <si>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</si>
  <si>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</si>
  <si>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</si>
  <si>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</si>
  <si>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</si>
  <si>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</si>
  <si>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</si>
  <si>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</si>
  <si>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</si>
  <si>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</si>
  <si>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</si>
  <si>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</si>
  <si>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</si>
  <si>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</si>
  <si>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</si>
  <si>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</si>
  <si>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</si>
  <si>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</si>
  <si>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</si>
  <si>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</si>
  <si>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</si>
  <si>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</si>
  <si>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</si>
  <si>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</si>
  <si>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</si>
  <si>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</si>
  <si>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</si>
  <si>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</si>
  <si>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</si>
  <si>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</si>
  <si>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</si>
  <si>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</si>
  <si>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</si>
  <si>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</si>
  <si>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</si>
  <si>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</si>
  <si>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</si>
  <si>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</si>
  <si>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</si>
  <si>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</si>
  <si>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</si>
  <si>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</si>
  <si>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</si>
  <si>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</si>
  <si>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</si>
  <si>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</si>
  <si>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</si>
  <si>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</si>
  <si>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</si>
  <si>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</si>
  <si>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</si>
  <si>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</si>
  <si>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</si>
  <si>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</si>
  <si>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</si>
  <si>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</si>
  <si>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</si>
  <si>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</si>
  <si>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</si>
  <si>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</si>
  <si>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</si>
  <si>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</si>
  <si>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</si>
  <si>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</si>
  <si>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</si>
  <si>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</si>
  <si>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</si>
  <si>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</si>
  <si>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</si>
  <si>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</si>
  <si>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</si>
  <si>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</si>
  <si>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</si>
  <si>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</si>
  <si>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</si>
  <si>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</si>
  <si>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</si>
  <si>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</si>
  <si>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</si>
  <si>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</si>
  <si>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</si>
  <si>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</si>
  <si>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</si>
  <si>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</si>
  <si>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</si>
  <si>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</si>
  <si>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</si>
  <si>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</si>
  <si>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</si>
  <si>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</si>
  <si>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</si>
  <si>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</si>
  <si>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</si>
  <si>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</si>
  <si>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</si>
  <si>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</si>
  <si>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</si>
  <si>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</si>
  <si>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</si>
  <si>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</si>
  <si>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</si>
  <si>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</si>
  <si>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</si>
  <si>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</si>
  <si>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</si>
  <si>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</si>
  <si>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</si>
  <si>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</si>
  <si>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</si>
  <si>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</si>
  <si>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</si>
  <si>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</si>
  <si>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</si>
  <si>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</si>
  <si>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</si>
  <si>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</si>
  <si>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</si>
  <si>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</si>
  <si>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</si>
  <si>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</si>
  <si>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</si>
  <si>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</si>
  <si>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</si>
  <si>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</si>
  <si>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</si>
  <si>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</si>
  <si>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</si>
  <si>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</si>
  <si>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</si>
  <si>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</si>
  <si>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</si>
  <si>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</si>
  <si>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</si>
  <si>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</si>
  <si>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</si>
  <si>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</si>
  <si>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</si>
  <si>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</si>
  <si>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</si>
  <si>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</si>
  <si>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</si>
  <si>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</si>
  <si>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</si>
  <si>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</si>
  <si>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</si>
  <si>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</si>
  <si>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</si>
  <si>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</si>
  <si>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</si>
  <si>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</si>
  <si>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</si>
  <si>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</si>
  <si>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</si>
  <si>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</si>
  <si>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</si>
  <si>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</si>
  <si>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</si>
  <si>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</si>
  <si>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</si>
  <si>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</si>
  <si>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</si>
  <si>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</si>
  <si>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</si>
  <si>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</si>
  <si>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</si>
  <si>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</si>
  <si>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</si>
  <si>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</si>
  <si>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</si>
  <si>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</si>
  <si>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</si>
  <si>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</si>
  <si>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</si>
  <si>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</si>
  <si>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</si>
  <si>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</si>
  <si>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</si>
  <si>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</si>
  <si>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</si>
  <si>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</si>
  <si>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</si>
  <si>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</si>
  <si>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</si>
  <si>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</si>
  <si>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</si>
  <si>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</si>
  <si>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</si>
  <si>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</si>
  <si>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</si>
  <si>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</si>
  <si>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</si>
  <si>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</si>
  <si>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</si>
  <si>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</si>
  <si>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</si>
  <si>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</si>
  <si>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</si>
  <si>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</si>
  <si>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</si>
  <si>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</si>
  <si>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</si>
  <si>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</si>
  <si>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</si>
  <si>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</si>
  <si>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</si>
  <si>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</si>
  <si>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</si>
  <si>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</si>
  <si>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</si>
  <si>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</si>
  <si>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</si>
  <si>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</si>
  <si>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</si>
  <si>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</si>
  <si>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</si>
  <si>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</si>
  <si>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</si>
  <si>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</si>
  <si>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</si>
  <si>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</si>
  <si>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</si>
  <si>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</si>
  <si>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</si>
  <si>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</si>
  <si>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</si>
  <si>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</si>
  <si>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</si>
  <si>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</si>
  <si>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</si>
  <si>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</si>
  <si>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</si>
  <si>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</si>
  <si>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</si>
  <si>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</si>
  <si>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</si>
  <si>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</si>
  <si>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</si>
  <si>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</si>
  <si>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</si>
  <si>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</si>
  <si>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</si>
  <si>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</si>
  <si>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</si>
  <si>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</si>
  <si>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</si>
  <si>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</si>
  <si>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</si>
  <si>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</si>
  <si>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</si>
  <si>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</si>
  <si>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</si>
  <si>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</si>
  <si>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</si>
  <si>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</si>
  <si>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</si>
  <si>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</si>
  <si>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</si>
  <si>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</si>
  <si>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</si>
  <si>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</si>
  <si>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</si>
  <si>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</si>
  <si>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</si>
  <si>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</si>
  <si>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</si>
  <si>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</si>
  <si>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</si>
  <si>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</si>
  <si>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</si>
  <si>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</si>
  <si>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</si>
  <si>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</si>
  <si>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</si>
  <si>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</si>
  <si>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</si>
  <si>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</si>
  <si>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</si>
  <si>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</si>
  <si>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</si>
  <si>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</si>
  <si>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</si>
  <si>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</si>
  <si>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</si>
  <si>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</si>
  <si>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</si>
  <si>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</si>
  <si>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</si>
  <si>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</si>
  <si>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</si>
  <si>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</si>
  <si>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</si>
  <si>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</si>
  <si>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</si>
  <si>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</si>
  <si>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</si>
  <si>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</si>
  <si>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</si>
  <si>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</si>
  <si>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</si>
  <si>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</si>
  <si>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</si>
  <si>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</si>
  <si>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</si>
  <si>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</si>
  <si>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</si>
  <si>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</si>
  <si>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</si>
  <si>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</si>
  <si>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</si>
  <si>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</si>
  <si>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</si>
  <si>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</si>
  <si>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</si>
  <si>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</si>
  <si>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</si>
  <si>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</si>
  <si>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</si>
  <si>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</si>
  <si>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</si>
  <si>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</si>
  <si>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</si>
  <si>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</si>
  <si>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</si>
  <si>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</si>
  <si>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</si>
  <si>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</si>
  <si>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</si>
  <si>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</si>
  <si>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</si>
  <si>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</si>
  <si>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</si>
  <si>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</si>
  <si>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</si>
  <si>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</si>
  <si>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</si>
  <si>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</si>
  <si>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</si>
  <si>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</si>
  <si>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</si>
  <si>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</si>
  <si>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</si>
  <si>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</si>
  <si>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</si>
  <si>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</si>
  <si>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</si>
  <si>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</si>
  <si>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</si>
  <si>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</si>
  <si>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</si>
  <si>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</si>
  <si>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</si>
  <si>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</si>
  <si>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</si>
  <si>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</si>
  <si>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</si>
  <si>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</si>
  <si>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</si>
  <si>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</si>
  <si>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</si>
  <si>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</si>
  <si>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</si>
  <si>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</si>
  <si>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</si>
  <si>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</si>
  <si>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</si>
  <si>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</si>
  <si>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</si>
  <si>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</si>
  <si>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</si>
  <si>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</si>
  <si>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</si>
  <si>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</si>
  <si>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</si>
  <si>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</si>
  <si>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</si>
  <si>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</si>
  <si>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</si>
  <si>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</si>
  <si>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</si>
  <si>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</si>
  <si>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</si>
  <si>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</si>
  <si>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</si>
  <si>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</si>
  <si>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</si>
  <si>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</si>
  <si>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</si>
  <si>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</si>
  <si>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</si>
  <si>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</si>
  <si>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</si>
  <si>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</si>
  <si>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</si>
  <si>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</si>
  <si>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</si>
  <si>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</si>
  <si>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</si>
  <si>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</si>
  <si>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</si>
  <si>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</si>
  <si>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</si>
  <si>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</si>
  <si>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</si>
  <si>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</si>
  <si>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</si>
  <si>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</si>
  <si>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</si>
  <si>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</si>
  <si>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</si>
  <si>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</si>
  <si>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</si>
  <si>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</si>
  <si>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</si>
  <si>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</si>
  <si>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</si>
  <si>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</si>
  <si>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</si>
  <si>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</si>
  <si>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</si>
  <si>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</si>
  <si>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</si>
  <si>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</si>
  <si>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</si>
  <si>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</si>
  <si>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</si>
  <si>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</si>
  <si>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</si>
  <si>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</si>
  <si>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</si>
  <si>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</si>
  <si>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</si>
  <si>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</si>
  <si>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</si>
  <si>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</si>
  <si>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</si>
  <si>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</si>
  <si>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</si>
  <si>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</si>
  <si>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</si>
  <si>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</si>
  <si>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</si>
  <si>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</si>
  <si>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</si>
  <si>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</si>
  <si>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</si>
  <si>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</si>
  <si>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</si>
  <si>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</si>
  <si>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</si>
  <si>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</si>
  <si>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</si>
  <si>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</si>
  <si>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</si>
  <si>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</si>
  <si>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</si>
  <si>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</si>
  <si>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</si>
  <si>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</si>
  <si>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</si>
  <si>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</si>
  <si>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</si>
  <si>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</si>
  <si>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</si>
  <si>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</si>
  <si>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</si>
  <si>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</si>
  <si>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</si>
  <si>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</si>
  <si>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</si>
  <si>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</si>
  <si>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</si>
  <si>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</si>
  <si>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</si>
  <si>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</si>
  <si>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</si>
  <si>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</si>
  <si>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</si>
  <si>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</si>
  <si>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</si>
  <si>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</si>
  <si>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</si>
  <si>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</si>
  <si>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</si>
  <si>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</si>
  <si>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</si>
  <si>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</si>
  <si>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</si>
  <si>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</si>
  <si>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</si>
  <si>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</si>
  <si>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</si>
  <si>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</si>
  <si>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</si>
  <si>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</si>
  <si>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</si>
  <si>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</si>
  <si>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</si>
  <si>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</si>
  <si>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</si>
  <si>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</si>
  <si>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</si>
  <si>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</si>
  <si>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</si>
  <si>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</si>
  <si>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</si>
  <si>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</si>
  <si>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</si>
  <si>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</si>
  <si>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</si>
  <si>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</si>
  <si>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</si>
  <si>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</si>
  <si>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</si>
  <si>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</si>
  <si>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</si>
  <si>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</si>
  <si>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</si>
  <si>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</si>
  <si>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</si>
  <si>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</si>
  <si>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</si>
  <si>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</si>
  <si>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</si>
  <si>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</si>
  <si>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</si>
  <si>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</si>
  <si>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</si>
  <si>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</si>
  <si>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</si>
  <si>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</si>
  <si>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</si>
  <si>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</si>
  <si>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</si>
  <si>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</si>
  <si>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</si>
  <si>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</si>
  <si>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</si>
  <si>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</si>
  <si>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</si>
  <si>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</si>
  <si>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</si>
  <si>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</si>
  <si>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</si>
  <si>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</si>
  <si>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</si>
  <si>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</si>
  <si>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</si>
  <si>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</si>
  <si>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</si>
  <si>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</si>
  <si>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</si>
  <si>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</si>
  <si>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</si>
  <si>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</si>
  <si>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</si>
  <si>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</si>
  <si>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</si>
  <si>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</si>
  <si>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</si>
  <si>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</si>
  <si>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</si>
  <si>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</si>
  <si>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</si>
  <si>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</si>
  <si>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</si>
  <si>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</si>
  <si>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</si>
  <si>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</si>
  <si>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</si>
  <si>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</si>
  <si>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</si>
  <si>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</si>
  <si>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</si>
  <si>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</si>
  <si>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</si>
  <si>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</si>
  <si>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</si>
  <si>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</si>
  <si>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</si>
  <si>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</si>
  <si>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</si>
  <si>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</si>
  <si>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</si>
  <si>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</si>
  <si>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</si>
  <si>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</si>
  <si>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</si>
  <si>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</si>
  <si>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</si>
  <si>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</si>
  <si>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</si>
  <si>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</si>
  <si>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</si>
  <si>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</si>
  <si>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</si>
  <si>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</si>
  <si>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</si>
  <si>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</si>
  <si>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</si>
  <si>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</si>
  <si>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</si>
  <si>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</si>
  <si>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</si>
  <si>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</si>
  <si>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</si>
  <si>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</si>
  <si>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</si>
  <si>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</si>
  <si>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</si>
  <si>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</si>
  <si>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</si>
  <si>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</si>
  <si>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</si>
  <si>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</si>
  <si>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</si>
  <si>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</si>
  <si>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</si>
  <si>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</si>
  <si>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</si>
  <si>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</si>
  <si>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</si>
  <si>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</si>
  <si>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</si>
  <si>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</si>
  <si>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</si>
  <si>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</si>
  <si>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</si>
  <si>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</si>
  <si>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</si>
  <si>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</si>
  <si>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</si>
  <si>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</si>
  <si>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</si>
  <si>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</si>
  <si>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</si>
  <si>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</si>
  <si>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</si>
  <si>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</si>
  <si>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</si>
  <si>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</si>
  <si>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</si>
  <si>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</si>
  <si>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</si>
  <si>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</si>
  <si>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</si>
  <si>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</si>
  <si>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</si>
  <si>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</si>
  <si>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</si>
  <si>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</si>
  <si>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</si>
  <si>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</si>
  <si>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</si>
  <si>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</si>
  <si>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</si>
  <si>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</si>
  <si>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</si>
  <si>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</si>
  <si>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</si>
  <si>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</si>
  <si>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</si>
  <si>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</si>
  <si>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</si>
  <si>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</si>
  <si>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</si>
  <si>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</si>
  <si>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</si>
  <si>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</si>
  <si>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</si>
  <si>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</si>
  <si>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</si>
  <si>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</si>
  <si>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</si>
  <si>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</si>
  <si>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</si>
  <si>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</si>
  <si>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</si>
  <si>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</si>
  <si>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</si>
  <si>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</si>
  <si>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</si>
  <si>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</si>
  <si>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</si>
  <si>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</si>
  <si>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</si>
  <si>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</si>
  <si>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</si>
  <si>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</si>
  <si>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</si>
  <si>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</si>
  <si>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</si>
  <si>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</si>
  <si>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</si>
  <si>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</si>
  <si>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</si>
  <si>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</si>
  <si>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</si>
  <si>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</si>
  <si>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</si>
  <si>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</si>
  <si>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</si>
  <si>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</si>
  <si>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</si>
  <si>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</si>
  <si>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</si>
  <si>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</si>
  <si>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</si>
  <si>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</si>
  <si>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</si>
  <si>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</si>
  <si>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</si>
  <si>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</si>
  <si>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</si>
  <si>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</si>
  <si>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</si>
  <si>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</si>
  <si>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</si>
  <si>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</si>
  <si>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</si>
  <si>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</si>
  <si>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</si>
  <si>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</si>
  <si>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</si>
  <si>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</si>
  <si>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</si>
  <si>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</si>
  <si>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</si>
  <si>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</si>
  <si>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</si>
  <si>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</si>
  <si>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</si>
  <si>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</si>
  <si>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</si>
  <si>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</si>
  <si>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</si>
  <si>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</si>
  <si>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</si>
  <si>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</si>
  <si>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</si>
  <si>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</si>
  <si>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</si>
  <si>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</si>
  <si>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</si>
  <si>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</si>
  <si>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</si>
  <si>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</si>
  <si>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</si>
  <si>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</si>
  <si>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</si>
  <si>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</si>
  <si>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</si>
  <si>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</si>
  <si>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</si>
  <si>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</si>
  <si>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</si>
  <si>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</si>
  <si>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</si>
  <si>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</si>
  <si>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</si>
  <si>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</si>
  <si>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</si>
  <si>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</si>
  <si>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</si>
  <si>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</si>
  <si>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</si>
  <si>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</si>
  <si>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</si>
  <si>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</si>
  <si>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</si>
  <si>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</si>
  <si>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</si>
  <si>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</si>
  <si>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</si>
  <si>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</si>
  <si>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</si>
  <si>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</si>
  <si>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</si>
  <si>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</si>
  <si>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</si>
  <si>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</si>
  <si>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</si>
  <si>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</si>
  <si>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</si>
  <si>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</si>
  <si>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</si>
  <si>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</si>
  <si>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</si>
  <si>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</si>
  <si>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</si>
  <si>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</si>
  <si>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</si>
  <si>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</si>
  <si>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</si>
  <si>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</si>
  <si>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</si>
  <si>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</si>
  <si>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</si>
  <si>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</si>
  <si>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</si>
  <si>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</si>
  <si>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</si>
  <si>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</si>
  <si>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</si>
  <si>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</si>
  <si>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</si>
  <si>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</si>
  <si>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</si>
  <si>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</si>
  <si>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</si>
  <si>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</si>
  <si>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</si>
  <si>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</si>
  <si>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</si>
  <si>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</si>
  <si>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</si>
  <si>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</si>
  <si>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</si>
  <si>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</si>
  <si>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</si>
  <si>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</si>
  <si>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</si>
  <si>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</si>
  <si>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</si>
  <si>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</si>
  <si>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</si>
  <si>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</si>
  <si>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</si>
  <si>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</si>
  <si>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</si>
  <si>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</si>
  <si>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</si>
  <si>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</si>
  <si>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</si>
  <si>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</si>
  <si>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</si>
  <si>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</si>
  <si>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</si>
  <si>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</si>
  <si>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</si>
  <si>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</si>
  <si>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</si>
  <si>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</si>
  <si>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</si>
  <si>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</si>
  <si>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</si>
  <si>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</si>
  <si>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</si>
  <si>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</si>
  <si>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</si>
  <si>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</si>
  <si>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</si>
  <si>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</si>
  <si>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</si>
  <si>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</si>
  <si>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</si>
  <si>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</si>
  <si>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</si>
  <si>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</si>
  <si>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</si>
  <si>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</si>
  <si>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</si>
  <si>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</si>
  <si>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</si>
  <si>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</si>
  <si>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</si>
  <si>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</si>
  <si>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</si>
  <si>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</si>
  <si>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</si>
  <si>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</si>
  <si>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</si>
  <si>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</si>
  <si>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</si>
  <si>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</si>
  <si>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</si>
  <si>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</si>
  <si>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</si>
  <si>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</si>
  <si>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</si>
  <si>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</si>
  <si>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</si>
  <si>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</si>
  <si>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</si>
  <si>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</si>
  <si>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</si>
  <si>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</si>
  <si>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</si>
  <si>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</si>
  <si>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</si>
  <si>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</si>
  <si>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</si>
  <si>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</si>
  <si>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</si>
  <si>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</si>
  <si>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</si>
  <si>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</si>
  <si>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</si>
  <si>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</si>
  <si>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</si>
  <si>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</si>
  <si>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</si>
  <si>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</si>
  <si>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</si>
  <si>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</si>
  <si>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</si>
  <si>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</si>
  <si>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</si>
  <si>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</si>
  <si>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</si>
  <si>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</si>
  <si>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</si>
  <si>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</si>
  <si>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</si>
  <si>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</si>
  <si>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</si>
  <si>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</si>
  <si>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</si>
  <si>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</si>
  <si>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</si>
  <si>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</si>
  <si>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</si>
  <si>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</si>
  <si>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</si>
  <si>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</si>
  <si>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</si>
  <si>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</si>
  <si>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</si>
  <si>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</si>
  <si>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</si>
  <si>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</si>
  <si>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</si>
  <si>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</si>
  <si>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</si>
  <si>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</si>
  <si>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</si>
  <si>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</si>
  <si>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</si>
  <si>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</si>
  <si>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</si>
  <si>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</si>
  <si>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</si>
  <si>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</si>
  <si>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</si>
  <si>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</si>
  <si>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</si>
  <si>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</si>
  <si>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</si>
  <si>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</si>
  <si>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</si>
  <si>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</si>
  <si>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</si>
  <si>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</si>
  <si>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</si>
  <si>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</si>
  <si>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</si>
  <si>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</si>
  <si>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</si>
  <si>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</si>
  <si>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</si>
  <si>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</si>
  <si>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</si>
  <si>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</si>
  <si>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</si>
  <si>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</si>
  <si>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</si>
  <si>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</si>
  <si>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</si>
  <si>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</si>
  <si>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</si>
  <si>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</si>
  <si>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</si>
  <si>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</si>
  <si>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</si>
  <si>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</si>
  <si>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</si>
  <si>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</si>
  <si>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</si>
  <si>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</si>
  <si>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</si>
  <si>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</si>
  <si>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</si>
  <si>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</si>
  <si>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</si>
  <si>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</si>
  <si>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</si>
  <si>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</si>
  <si>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</si>
  <si>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</si>
  <si>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</si>
  <si>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</si>
  <si>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</si>
  <si>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</si>
  <si>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</si>
  <si>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</si>
  <si>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</si>
  <si>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</si>
  <si>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</si>
  <si>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</si>
  <si>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</si>
  <si>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</si>
  <si>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</si>
  <si>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</si>
  <si>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</si>
  <si>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</si>
  <si>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</si>
  <si>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</si>
  <si>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</si>
  <si>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</si>
  <si>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</si>
  <si>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</si>
  <si>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</si>
  <si>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</si>
  <si>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</si>
  <si>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</si>
  <si>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</si>
  <si>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</si>
  <si>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</si>
  <si>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</si>
  <si>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</si>
  <si>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</si>
  <si>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</si>
  <si>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</si>
  <si>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</si>
  <si>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</si>
  <si>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</si>
  <si>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</si>
  <si>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</si>
  <si>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</si>
  <si>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</si>
  <si>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</si>
  <si>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</si>
  <si>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</si>
  <si>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</si>
  <si>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</si>
  <si>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</si>
  <si>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</si>
  <si>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</si>
  <si>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</si>
  <si>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</si>
  <si>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</si>
  <si>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</si>
  <si>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</si>
  <si>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</si>
  <si>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</si>
  <si>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</si>
  <si>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</si>
  <si>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</si>
  <si>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</si>
  <si>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</si>
  <si>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</si>
  <si>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</si>
  <si>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</si>
  <si>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</si>
  <si>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</si>
  <si>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</si>
  <si>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</si>
  <si>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</si>
  <si>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</si>
  <si>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</si>
  <si>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</si>
  <si>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</si>
  <si>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</si>
  <si>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</si>
  <si>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</si>
  <si>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</si>
  <si>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</si>
  <si>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</si>
  <si>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</si>
  <si>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</si>
  <si>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</si>
  <si>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</si>
  <si>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</si>
  <si>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</si>
  <si>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</si>
  <si>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</si>
  <si>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</si>
  <si>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</si>
  <si>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</si>
  <si>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</si>
  <si>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</si>
  <si>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</si>
  <si>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</si>
  <si>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</si>
  <si>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</si>
  <si>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</si>
  <si>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</si>
  <si>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</si>
  <si>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</si>
  <si>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</si>
  <si>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</si>
  <si>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</si>
  <si>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</si>
  <si>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</si>
  <si>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</si>
  <si>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</si>
  <si>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</si>
  <si>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</si>
  <si>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</si>
  <si>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</si>
  <si>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</si>
  <si>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</si>
  <si>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</si>
  <si>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</si>
  <si>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</si>
  <si>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</si>
  <si>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</si>
  <si>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</si>
  <si>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</si>
  <si>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</si>
  <si>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</si>
  <si>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</si>
  <si>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</si>
  <si>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</si>
  <si>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</si>
  <si>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</si>
  <si>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</si>
  <si>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</si>
  <si>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</si>
  <si>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</si>
  <si>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</si>
  <si>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</si>
  <si>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</si>
  <si>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</si>
  <si>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</si>
  <si>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</si>
  <si>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</si>
  <si>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</si>
  <si>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</si>
  <si>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</si>
  <si>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</si>
  <si>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</si>
  <si>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</si>
  <si>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</si>
  <si>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</si>
  <si>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</si>
  <si>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</si>
  <si>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</si>
  <si>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</si>
  <si>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</si>
  <si>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</si>
  <si>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</si>
  <si>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</si>
  <si>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</si>
  <si>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</si>
  <si>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</si>
  <si>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</si>
  <si>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</si>
  <si>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</si>
  <si>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</si>
  <si>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</si>
  <si>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</si>
  <si>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</si>
  <si>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</si>
  <si>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</si>
  <si>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</si>
  <si>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</si>
  <si>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</si>
  <si>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</si>
  <si>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</si>
  <si>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</si>
  <si>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</si>
  <si>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</si>
  <si>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</si>
  <si>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</si>
  <si>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</si>
  <si>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</si>
  <si>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</si>
  <si>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</si>
  <si>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</si>
  <si>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</si>
  <si>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</si>
  <si>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</si>
  <si>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</si>
  <si>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</si>
  <si>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</si>
  <si>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</si>
  <si>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</si>
  <si>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</si>
  <si>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</si>
  <si>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</si>
  <si>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</si>
  <si>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</si>
  <si>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</si>
  <si>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</si>
  <si>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</si>
  <si>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</si>
  <si>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</si>
  <si>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</si>
  <si>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</si>
  <si>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</si>
  <si>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</si>
  <si>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</si>
  <si>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</si>
  <si>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</si>
  <si>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</si>
  <si>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</si>
  <si>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</si>
  <si>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</si>
  <si>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</si>
  <si>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</si>
  <si>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</si>
  <si>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</si>
  <si>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</si>
  <si>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</si>
  <si>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</si>
  <si>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</si>
  <si>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</si>
  <si>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</si>
  <si>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</si>
  <si>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</si>
  <si>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</si>
  <si>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</si>
  <si>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</si>
  <si>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</si>
  <si>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</si>
  <si>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</si>
  <si>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</si>
  <si>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</si>
  <si>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</si>
  <si>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</si>
  <si>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</si>
  <si>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</si>
  <si>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</si>
  <si>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</si>
  <si>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</si>
  <si>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</si>
  <si>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</si>
  <si>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</si>
  <si>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</si>
  <si>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</si>
  <si>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</si>
  <si>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</si>
  <si>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</si>
  <si>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</si>
  <si>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</si>
  <si>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</si>
  <si>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</si>
  <si>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</si>
  <si>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</si>
  <si>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</si>
  <si>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</si>
  <si>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</si>
  <si>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</si>
  <si>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</si>
  <si>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</si>
  <si>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</si>
  <si>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</si>
  <si>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</si>
  <si>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</si>
  <si>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</si>
  <si>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</si>
  <si>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</si>
  <si>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</si>
  <si>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</si>
  <si>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</si>
  <si>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</si>
  <si>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</si>
  <si>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</si>
  <si>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</si>
  <si>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</si>
  <si>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</si>
  <si>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</si>
  <si>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</si>
  <si>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</si>
  <si>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</si>
  <si>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</si>
  <si>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</si>
  <si>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</si>
  <si>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</si>
  <si>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</si>
  <si>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</si>
  <si>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</si>
  <si>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</si>
  <si>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</si>
  <si>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</si>
  <si>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</si>
  <si>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</si>
  <si>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</si>
  <si>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</si>
  <si>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</si>
  <si>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</si>
  <si>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</si>
  <si>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</si>
  <si>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</si>
  <si>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</si>
  <si>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</si>
  <si>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</si>
  <si>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</si>
  <si>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</si>
  <si>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</si>
  <si>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</si>
  <si>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</si>
  <si>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</si>
  <si>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</si>
  <si>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</si>
  <si>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</si>
  <si>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</si>
  <si>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</si>
  <si>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</si>
  <si>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</si>
  <si>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</si>
  <si>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</si>
  <si>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</si>
  <si>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</si>
  <si>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</si>
  <si>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</si>
  <si>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</si>
  <si>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</si>
  <si>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</si>
  <si>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</si>
  <si>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</si>
  <si>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</si>
  <si>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</si>
  <si>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</si>
  <si>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</si>
  <si>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</si>
  <si>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</si>
  <si>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</si>
  <si>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</si>
  <si>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</si>
  <si>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</si>
  <si>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</si>
  <si>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</si>
  <si>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</si>
  <si>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</si>
  <si>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</si>
  <si>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</si>
  <si>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</si>
  <si>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</si>
  <si>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</si>
  <si>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</si>
  <si>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</si>
  <si>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</si>
  <si>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</si>
  <si>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</si>
  <si>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</si>
  <si>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</si>
  <si>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</si>
  <si>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</si>
  <si>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</si>
  <si>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</si>
  <si>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</si>
  <si>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</si>
  <si>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</si>
  <si>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</si>
  <si>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</si>
  <si>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</si>
  <si>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</si>
  <si>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</si>
  <si>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</si>
  <si>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</si>
  <si>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</si>
  <si>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</si>
  <si>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</si>
  <si>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</si>
  <si>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</si>
  <si>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</si>
  <si>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</si>
  <si>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</si>
  <si>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</si>
  <si>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</si>
  <si>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</si>
  <si>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</si>
  <si>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</si>
  <si>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</si>
  <si>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</si>
  <si>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</si>
  <si>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</si>
  <si>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</si>
  <si>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</si>
  <si>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</si>
  <si>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</si>
  <si>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</si>
  <si>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</si>
  <si>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</si>
  <si>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</si>
  <si>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</si>
  <si>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</si>
  <si>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</si>
  <si>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</si>
  <si>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</si>
  <si>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</si>
  <si>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</si>
  <si>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</si>
  <si>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</si>
  <si>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</si>
  <si>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</si>
  <si>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</si>
  <si>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</si>
  <si>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</si>
  <si>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</si>
  <si>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</si>
  <si>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</si>
  <si>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</si>
  <si>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</si>
  <si>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</si>
  <si>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</si>
  <si>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</si>
  <si>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</si>
  <si>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</si>
  <si>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</si>
  <si>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</si>
  <si>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</si>
  <si>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</si>
  <si>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</si>
  <si>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</si>
  <si>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</si>
  <si>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</si>
  <si>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</si>
  <si>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</si>
  <si>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</si>
  <si>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</si>
  <si>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</si>
  <si>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</si>
  <si>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</si>
  <si>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</si>
  <si>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</si>
  <si>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</si>
  <si>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</si>
  <si>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</si>
  <si>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</si>
  <si>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</si>
  <si>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</si>
  <si>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</si>
  <si>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</si>
  <si>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</si>
  <si>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</si>
  <si>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</si>
  <si>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</si>
  <si>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</si>
  <si>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</si>
  <si>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</si>
  <si>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</si>
  <si>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</si>
  <si>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</si>
  <si>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</si>
  <si>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</si>
  <si>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</si>
  <si>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</si>
  <si>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</si>
  <si>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</si>
  <si>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</si>
  <si>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</si>
  <si>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</si>
  <si>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</si>
  <si>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</si>
  <si>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</si>
  <si>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</si>
  <si>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</si>
  <si>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</si>
  <si>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</si>
  <si>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</si>
  <si>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</si>
  <si>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</si>
  <si>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</si>
  <si>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</si>
  <si>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</si>
  <si>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</si>
  <si>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</si>
  <si>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</si>
  <si>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</si>
  <si>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</si>
  <si>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</si>
  <si>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</si>
  <si>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</si>
  <si>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</si>
  <si>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</si>
  <si>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</si>
  <si>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</si>
  <si>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</si>
  <si>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</si>
  <si>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</si>
  <si>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</si>
  <si>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</si>
  <si>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</si>
  <si>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</si>
  <si>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</si>
  <si>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</si>
  <si>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</si>
  <si>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</si>
  <si>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</si>
  <si>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</si>
  <si>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</si>
  <si>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</si>
  <si>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</si>
  <si>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</si>
  <si>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</si>
  <si>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</si>
  <si>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</si>
  <si>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</si>
  <si>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</si>
  <si>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</si>
  <si>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</si>
  <si>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</si>
  <si>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</si>
  <si>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</si>
  <si>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</si>
  <si>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</si>
  <si>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</si>
  <si>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</si>
  <si>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</si>
  <si>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</si>
  <si>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</si>
  <si>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</si>
  <si>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</si>
  <si>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</si>
  <si>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</si>
  <si>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</si>
  <si>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</si>
  <si>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</si>
  <si>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</si>
  <si>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</si>
  <si>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</si>
  <si>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</si>
  <si>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</si>
  <si>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</si>
  <si>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</si>
  <si>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</si>
  <si>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</si>
  <si>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</si>
  <si>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</si>
  <si>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</si>
  <si>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</si>
  <si>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</si>
  <si>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</si>
  <si>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</si>
  <si>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</si>
  <si>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</si>
  <si>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</si>
  <si>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</si>
  <si>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</si>
  <si>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</si>
  <si>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</si>
  <si>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</si>
  <si>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</si>
  <si>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</si>
  <si>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</si>
  <si>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</si>
  <si>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</si>
  <si>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</si>
  <si>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</si>
  <si>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</si>
  <si>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</si>
  <si>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</si>
  <si>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</si>
  <si>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</si>
  <si>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</si>
  <si>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</si>
  <si>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</si>
  <si>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</si>
  <si>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</si>
  <si>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</si>
  <si>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</si>
  <si>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</si>
  <si>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</si>
  <si>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</si>
  <si>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</si>
  <si>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</si>
  <si>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</si>
  <si>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</si>
  <si>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</si>
  <si>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</si>
  <si>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</si>
  <si>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</si>
  <si>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</si>
  <si>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</si>
  <si>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</si>
  <si>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</si>
  <si>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</si>
  <si>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</si>
  <si>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</si>
  <si>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</si>
  <si>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</si>
  <si>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</si>
  <si>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</si>
  <si>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</si>
  <si>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</si>
  <si>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</si>
  <si>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</si>
  <si>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</si>
  <si>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</si>
  <si>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</si>
  <si>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</si>
  <si>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</si>
  <si>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</si>
  <si>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</si>
  <si>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</si>
  <si>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</si>
  <si>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</si>
  <si>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</si>
  <si>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</si>
  <si>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</si>
  <si>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</si>
  <si>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</si>
  <si>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</si>
  <si>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</si>
  <si>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</si>
  <si>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</si>
  <si>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</si>
  <si>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</si>
  <si>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</si>
  <si>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</si>
  <si>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</si>
  <si>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</si>
  <si>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</si>
  <si>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</si>
  <si>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</si>
  <si>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</si>
  <si>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</si>
  <si>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</si>
  <si>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</si>
  <si>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</si>
  <si>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</si>
  <si>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</si>
  <si>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</si>
  <si>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</si>
  <si>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</si>
  <si>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</si>
  <si>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</si>
  <si>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</si>
  <si>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</si>
  <si>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</si>
  <si>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</si>
  <si>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</si>
  <si>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</si>
  <si>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</si>
  <si>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</si>
  <si>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</si>
  <si>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</si>
  <si>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</si>
  <si>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</si>
  <si>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</si>
  <si>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</si>
  <si>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</si>
  <si>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</si>
  <si>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</si>
  <si>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</si>
  <si>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</si>
  <si>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</si>
  <si>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</si>
  <si>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</si>
  <si>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</si>
  <si>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</si>
  <si>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</si>
  <si>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</si>
  <si>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</si>
  <si>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</si>
  <si>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</si>
  <si>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</si>
  <si>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</si>
  <si>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</si>
  <si>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</si>
  <si>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</si>
  <si>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</si>
  <si>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</si>
  <si>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</si>
  <si>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</si>
  <si>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</si>
  <si>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</si>
  <si>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</si>
  <si>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</si>
  <si>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</si>
  <si>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</si>
  <si>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</si>
  <si>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</si>
  <si>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</si>
  <si>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</si>
  <si>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</si>
  <si>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</si>
  <si>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</si>
  <si>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</si>
  <si>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</si>
  <si>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</si>
  <si>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</si>
  <si>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</si>
  <si>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</si>
  <si>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</si>
  <si>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</si>
  <si>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</si>
  <si>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</si>
  <si>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</si>
  <si>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</si>
  <si>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</si>
  <si>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</si>
  <si>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</si>
  <si>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</si>
  <si>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</si>
  <si>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</si>
  <si>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</si>
  <si>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</si>
  <si>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</si>
  <si>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</si>
  <si>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</si>
  <si>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</si>
  <si>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</si>
  <si>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</si>
  <si>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</si>
  <si>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</si>
  <si>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</si>
  <si>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</si>
  <si>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</si>
  <si>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</si>
  <si>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</si>
  <si>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</si>
  <si>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</si>
  <si>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</si>
  <si>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</si>
  <si>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</si>
  <si>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</si>
  <si>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</si>
  <si>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</si>
  <si>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</si>
  <si>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</si>
  <si>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</si>
  <si>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</si>
  <si>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</si>
  <si>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</si>
  <si>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</si>
  <si>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</si>
  <si>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</si>
  <si>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</si>
  <si>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</si>
  <si>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</si>
  <si>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</si>
  <si>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</si>
  <si>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</si>
  <si>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</si>
  <si>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</si>
  <si>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</si>
  <si>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</si>
  <si>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</si>
  <si>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</si>
  <si>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</si>
  <si>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</si>
  <si>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</si>
  <si>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</si>
  <si>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</si>
  <si>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</si>
  <si>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</si>
  <si>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</si>
  <si>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</si>
  <si>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</si>
  <si>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</si>
  <si>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</si>
  <si>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</si>
  <si>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</si>
  <si>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</si>
  <si>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</si>
  <si>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</si>
  <si>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</si>
  <si>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</si>
  <si>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</si>
  <si>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</si>
  <si>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</si>
  <si>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</si>
  <si>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</si>
  <si>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</si>
  <si>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</si>
  <si>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</si>
  <si>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</si>
  <si>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</si>
  <si>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</si>
  <si>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</si>
  <si>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</si>
  <si>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</si>
  <si>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</si>
  <si>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</si>
  <si>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</si>
  <si>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</si>
  <si>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</si>
  <si>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</si>
  <si>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</si>
  <si>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</si>
  <si>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</si>
  <si>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</si>
  <si>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</si>
  <si>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</si>
  <si>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</si>
  <si>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</si>
  <si>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</si>
  <si>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</si>
  <si>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</si>
  <si>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</si>
  <si>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</si>
  <si>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</si>
  <si>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</si>
  <si>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</si>
  <si>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</si>
  <si>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</si>
  <si>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</si>
  <si>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</si>
  <si>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</si>
  <si>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</si>
  <si>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</si>
  <si>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</si>
  <si>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</si>
  <si>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</si>
  <si>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</si>
  <si>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</si>
  <si>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</si>
  <si>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</si>
  <si>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</si>
  <si>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</si>
  <si>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</si>
  <si>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</si>
  <si>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</si>
  <si>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</si>
  <si>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</si>
  <si>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</si>
  <si>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</si>
  <si>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</si>
  <si>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</si>
  <si>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</si>
  <si>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</si>
  <si>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</si>
  <si>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</si>
  <si>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</si>
  <si>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</si>
  <si>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</si>
  <si>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</si>
  <si>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</si>
  <si>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</si>
  <si>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</si>
  <si>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</si>
  <si>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</si>
  <si>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</si>
  <si>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</si>
  <si>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</si>
  <si>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</si>
  <si>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</si>
  <si>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</si>
  <si>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</si>
  <si>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</si>
  <si>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</si>
  <si>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</si>
  <si>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</si>
  <si>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</si>
  <si>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</si>
  <si>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</si>
  <si>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</si>
  <si>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</si>
  <si>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</si>
  <si>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</si>
  <si>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</si>
  <si>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</si>
  <si>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</si>
  <si>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</si>
  <si>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</si>
  <si>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</si>
  <si>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</si>
  <si>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</si>
  <si>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</si>
  <si>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</si>
  <si>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</si>
  <si>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</si>
  <si>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</si>
  <si>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</si>
  <si>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</si>
  <si>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</si>
  <si>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</si>
  <si>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</si>
  <si>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</si>
  <si>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</si>
  <si>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</si>
  <si>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</si>
  <si>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</si>
  <si>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</si>
  <si>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</si>
  <si>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</si>
  <si>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</si>
  <si>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</si>
  <si>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</si>
  <si>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</si>
  <si>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</si>
  <si>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</si>
  <si>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</si>
  <si>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</si>
  <si>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</si>
  <si>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</si>
  <si>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</si>
  <si>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</si>
  <si>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</si>
  <si>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</si>
  <si>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</si>
  <si>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</si>
  <si>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</si>
  <si>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</si>
  <si>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</si>
  <si>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</si>
  <si>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</si>
  <si>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</si>
  <si>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</si>
  <si>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</si>
  <si>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</si>
  <si>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</si>
  <si>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</si>
  <si>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</si>
  <si>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</si>
  <si>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</si>
  <si>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</si>
  <si>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</si>
  <si>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</si>
  <si>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</si>
  <si>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</si>
  <si>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</si>
  <si>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</si>
  <si>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</si>
  <si>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</si>
  <si>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</si>
  <si>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</si>
  <si>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</si>
  <si>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</si>
  <si>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</si>
  <si>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</si>
  <si>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</si>
  <si>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</si>
  <si>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</si>
  <si>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</si>
  <si>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</si>
  <si>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</si>
  <si>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</si>
  <si>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</si>
  <si>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</si>
  <si>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</si>
  <si>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</si>
  <si>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</si>
  <si>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</si>
  <si>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</si>
  <si>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</si>
  <si>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</si>
  <si>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</si>
  <si>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</si>
  <si>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</si>
  <si>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</si>
  <si>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</si>
  <si>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</si>
  <si>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</si>
  <si>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</si>
  <si>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</si>
  <si>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</si>
  <si>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</si>
  <si>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</si>
  <si>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</si>
  <si>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</si>
  <si>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</si>
  <si>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</si>
  <si>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</si>
  <si>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</si>
  <si>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</si>
  <si>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</si>
  <si>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</si>
  <si>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</si>
  <si>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</si>
  <si>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</si>
  <si>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</si>
  <si>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</si>
  <si>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</si>
  <si>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</si>
  <si>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</si>
  <si>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</si>
  <si>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</si>
  <si>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</si>
  <si>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</si>
  <si>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</si>
  <si>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</si>
  <si>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</si>
  <si>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</si>
  <si>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</si>
  <si>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</si>
  <si>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</si>
  <si>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</si>
  <si>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</si>
  <si>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</si>
  <si>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</si>
  <si>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</si>
  <si>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</si>
  <si>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</si>
  <si>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</si>
  <si>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</si>
  <si>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</si>
  <si>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</si>
  <si>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</si>
  <si>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</si>
  <si>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</si>
  <si>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</si>
  <si>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</si>
  <si>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</si>
  <si>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</si>
  <si>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</si>
  <si>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</si>
  <si>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</si>
  <si>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</si>
  <si>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</si>
  <si>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</si>
  <si>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</si>
  <si>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</si>
  <si>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</si>
  <si>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</si>
  <si>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</si>
  <si>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</si>
  <si>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</si>
  <si>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</si>
  <si>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</si>
  <si>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</si>
  <si>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</si>
  <si>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</si>
  <si>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</si>
  <si>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</si>
  <si>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</si>
  <si>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</si>
  <si>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</si>
  <si>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</si>
  <si>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</si>
  <si>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</si>
  <si>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</si>
  <si>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</si>
  <si>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</si>
  <si>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</si>
  <si>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</si>
  <si>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</si>
  <si>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</si>
  <si>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</si>
  <si>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</si>
  <si>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</si>
  <si>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</si>
  <si>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</si>
  <si>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</si>
  <si>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</si>
  <si>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</si>
  <si>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</si>
  <si>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</si>
  <si>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</si>
  <si>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</si>
  <si>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</si>
  <si>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</si>
  <si>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</si>
  <si>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</si>
  <si>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</si>
  <si>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</si>
  <si>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</si>
  <si>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</si>
  <si>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</si>
  <si>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</si>
  <si>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</si>
  <si>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</si>
  <si>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</si>
  <si>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</si>
  <si>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</si>
  <si>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</si>
  <si>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</si>
  <si>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</si>
  <si>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</si>
  <si>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</si>
  <si>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</si>
  <si>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</si>
  <si>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</si>
  <si>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</si>
  <si>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</si>
  <si>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</si>
  <si>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</si>
  <si>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</si>
  <si>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</si>
  <si>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</si>
  <si>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</si>
  <si>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</si>
  <si>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</si>
  <si>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</si>
  <si>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</si>
  <si>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</si>
  <si>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</si>
  <si>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</si>
  <si>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</si>
  <si>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</si>
  <si>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</si>
  <si>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</si>
  <si>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</si>
  <si>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</si>
  <si>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</si>
  <si>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</si>
  <si>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</si>
  <si>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</si>
  <si>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</si>
  <si>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</si>
  <si>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</si>
  <si>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</si>
  <si>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</si>
  <si>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</si>
  <si>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</si>
  <si>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</si>
  <si>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</si>
  <si>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</si>
  <si>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</si>
  <si>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</si>
  <si>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</si>
  <si>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</si>
  <si>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</si>
  <si>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</si>
  <si>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</si>
  <si>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</si>
  <si>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</si>
  <si>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</si>
  <si>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</si>
  <si>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</si>
  <si>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</si>
  <si>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</si>
  <si>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</si>
  <si>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</si>
  <si>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</si>
  <si>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</si>
  <si>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</si>
  <si>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</si>
  <si>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</si>
  <si>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</si>
  <si>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</si>
  <si>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</si>
  <si>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</si>
  <si>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</si>
  <si>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</si>
  <si>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</si>
  <si>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</si>
  <si>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</si>
  <si>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</si>
  <si>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</si>
  <si>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</si>
  <si>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</si>
  <si>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</si>
  <si>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</si>
  <si>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</si>
  <si>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</si>
  <si>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</si>
  <si>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</si>
  <si>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</si>
  <si>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</si>
  <si>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</si>
  <si>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</si>
  <si>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</si>
  <si>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</si>
  <si>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</si>
  <si>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</si>
  <si>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</si>
  <si>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</si>
  <si>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</si>
  <si>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</si>
  <si>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</si>
  <si>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</si>
  <si>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</si>
  <si>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</si>
  <si>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</si>
  <si>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</si>
  <si>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</si>
  <si>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</si>
  <si>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</si>
  <si>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</si>
  <si>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</si>
  <si>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</si>
  <si>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</si>
  <si>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</si>
  <si>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</si>
  <si>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</si>
  <si>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</si>
  <si>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</si>
  <si>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</si>
  <si>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</si>
  <si>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</si>
  <si>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</si>
  <si>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</si>
  <si>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</si>
  <si>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</si>
  <si>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</si>
  <si>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</si>
  <si>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</si>
  <si>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</si>
  <si>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</si>
  <si>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</si>
  <si>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</si>
  <si>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</si>
  <si>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</si>
  <si>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</si>
  <si>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</si>
  <si>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</si>
  <si>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</si>
  <si>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</si>
  <si>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</si>
  <si>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</si>
  <si>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</si>
  <si>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</si>
  <si>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</si>
  <si>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</si>
  <si>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</si>
  <si>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</si>
  <si>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</si>
  <si>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</si>
  <si>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</si>
  <si>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</si>
  <si>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</si>
  <si>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</si>
  <si>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</si>
  <si>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</si>
  <si>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</si>
  <si>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</si>
  <si>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</si>
  <si>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</si>
  <si>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</si>
  <si>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</si>
  <si>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</si>
  <si>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</si>
  <si>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</si>
  <si>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</si>
  <si>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</si>
  <si>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</si>
  <si>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</si>
  <si>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</si>
  <si>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</si>
  <si>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</si>
  <si>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</si>
  <si>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</si>
  <si>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</si>
  <si>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</si>
  <si>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</si>
  <si>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</si>
  <si>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</si>
  <si>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</si>
  <si>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</si>
  <si>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</si>
  <si>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</si>
  <si>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</si>
  <si>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</si>
  <si>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</si>
  <si>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</si>
  <si>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</si>
  <si>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</si>
  <si>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</si>
  <si>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</si>
  <si>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</si>
  <si>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</si>
  <si>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</si>
  <si>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</si>
  <si>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</si>
  <si>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</si>
  <si>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</si>
  <si>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</si>
  <si>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</si>
  <si>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</si>
  <si>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</si>
  <si>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</si>
  <si>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</si>
  <si>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</si>
  <si>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</si>
  <si>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</si>
  <si>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</si>
  <si>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</si>
  <si>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</si>
  <si>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</si>
  <si>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</si>
  <si>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</si>
  <si>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</si>
  <si>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</si>
  <si>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</si>
  <si>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</si>
  <si>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</si>
  <si>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</si>
  <si>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</si>
  <si>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</si>
  <si>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</si>
  <si>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</si>
  <si>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</si>
  <si>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</si>
  <si>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</si>
  <si>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</si>
  <si>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</si>
  <si>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</si>
  <si>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</si>
  <si>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</si>
  <si>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</si>
  <si>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</si>
  <si>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</si>
  <si>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</si>
  <si>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</si>
  <si>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</si>
  <si>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</si>
  <si>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</si>
  <si>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</si>
  <si>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</si>
  <si>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</si>
  <si>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</si>
  <si>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</si>
  <si>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</si>
  <si>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</si>
  <si>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</si>
  <si>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</si>
  <si>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</si>
  <si>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</si>
  <si>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</si>
  <si>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</si>
  <si>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</si>
  <si>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</si>
  <si>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</si>
  <si>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</si>
  <si>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</si>
  <si>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</si>
  <si>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</si>
  <si>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</si>
  <si>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</si>
  <si>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</si>
  <si>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</si>
  <si>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</si>
  <si>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</si>
  <si>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</si>
  <si>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</si>
  <si>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</si>
  <si>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</si>
  <si>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</si>
  <si>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</si>
  <si>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</si>
  <si>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</si>
  <si>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</si>
  <si>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</si>
  <si>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</si>
  <si>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</si>
  <si>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</si>
  <si>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</si>
  <si>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</si>
  <si>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</si>
  <si>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</si>
  <si>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</si>
  <si>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</si>
  <si>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</si>
  <si>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</si>
  <si>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</si>
  <si>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</si>
  <si>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</si>
  <si>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</si>
  <si>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</si>
  <si>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</si>
  <si>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</si>
  <si>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</si>
  <si>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</si>
  <si>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</si>
  <si>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</si>
  <si>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</si>
  <si>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</si>
  <si>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</si>
  <si>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</si>
  <si>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</si>
  <si>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</si>
  <si>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</si>
  <si>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</si>
  <si>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</si>
  <si>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</si>
  <si>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</si>
  <si>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</si>
  <si>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</si>
  <si>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</si>
  <si>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</si>
  <si>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</si>
  <si>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</si>
  <si>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</si>
  <si>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</si>
  <si>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</si>
  <si>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</si>
  <si>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</si>
  <si>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</si>
  <si>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</si>
  <si>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</si>
  <si>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</si>
  <si>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</si>
  <si>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</si>
  <si>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</si>
  <si>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</si>
  <si>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</si>
  <si>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</si>
  <si>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</si>
  <si>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</si>
  <si>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</si>
  <si>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</si>
  <si>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</si>
  <si>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</si>
  <si>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</si>
  <si>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</si>
  <si>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</si>
  <si>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</si>
  <si>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</si>
  <si>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</si>
  <si>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</si>
  <si>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</si>
  <si>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</si>
  <si>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</si>
  <si>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</si>
  <si>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</si>
  <si>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</si>
  <si>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</si>
  <si>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</si>
  <si>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</si>
  <si>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</si>
  <si>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</si>
  <si>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</si>
  <si>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</si>
  <si>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</si>
  <si>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</si>
  <si>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</si>
  <si>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</si>
  <si>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</si>
  <si>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</si>
  <si>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</si>
  <si>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</si>
  <si>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</si>
  <si>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</si>
  <si>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</si>
  <si>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</si>
  <si>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</si>
  <si>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</si>
  <si>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</si>
  <si>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</si>
  <si>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</si>
  <si>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</si>
  <si>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</si>
  <si>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</si>
  <si>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</si>
  <si>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</si>
  <si>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</si>
  <si>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</si>
  <si>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</si>
  <si>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</si>
  <si>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</si>
  <si>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</si>
  <si>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</si>
  <si>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</si>
  <si>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</si>
  <si>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</si>
  <si>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</si>
  <si>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</si>
  <si>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</si>
  <si>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</si>
  <si>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</si>
  <si>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</si>
  <si>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</si>
  <si>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</si>
  <si>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</si>
  <si>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</si>
  <si>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</si>
  <si>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</si>
  <si>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</si>
  <si>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</si>
  <si>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</si>
  <si>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</si>
  <si>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</si>
  <si>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</si>
  <si>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</si>
  <si>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</si>
  <si>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</si>
  <si>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</si>
  <si>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</si>
  <si>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</si>
  <si>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</si>
  <si>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</si>
  <si>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</si>
  <si>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</si>
  <si>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</si>
  <si>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</si>
  <si>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</si>
  <si>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</si>
  <si>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</si>
  <si>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</si>
  <si>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</si>
  <si>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</si>
  <si>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</si>
  <si>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</si>
  <si>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</si>
  <si>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</si>
  <si>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</si>
  <si>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</si>
  <si>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</si>
  <si>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</si>
  <si>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</si>
  <si>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</si>
  <si>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</si>
  <si>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</si>
  <si>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</si>
  <si>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</si>
  <si>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</si>
  <si>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</si>
  <si>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</si>
  <si>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</si>
  <si>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</si>
  <si>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</si>
  <si>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</si>
  <si>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</si>
  <si>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</si>
  <si>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</si>
  <si>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</si>
  <si>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</si>
  <si>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</si>
  <si>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</si>
  <si>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</si>
  <si>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</si>
  <si>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</si>
  <si>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</si>
  <si>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</si>
  <si>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</si>
  <si>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</si>
  <si>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</si>
  <si>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</si>
  <si>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</si>
  <si>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</si>
  <si>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</si>
  <si>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</si>
  <si>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</si>
  <si>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</si>
  <si>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</si>
  <si>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</si>
  <si>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</si>
  <si>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</si>
  <si>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</si>
  <si>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</si>
  <si>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</si>
  <si>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</si>
  <si>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</si>
  <si>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</si>
  <si>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</si>
  <si>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</si>
  <si>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</si>
  <si>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</si>
  <si>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</si>
  <si>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</si>
  <si>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</si>
  <si>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</si>
  <si>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</si>
  <si>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</si>
  <si>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</si>
  <si>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</si>
  <si>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</si>
  <si>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</si>
  <si>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</si>
  <si>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</si>
  <si>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</si>
  <si>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</si>
  <si>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</si>
  <si>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</si>
  <si>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</si>
  <si>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</si>
  <si>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</si>
  <si>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</si>
  <si>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</si>
  <si>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</si>
  <si>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</si>
  <si>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</si>
  <si>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</si>
  <si>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</si>
  <si>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</si>
  <si>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</si>
  <si>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</si>
  <si>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</si>
  <si>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</si>
  <si>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</si>
  <si>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</si>
  <si>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</si>
  <si>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</si>
  <si>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</si>
  <si>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</si>
  <si>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</si>
  <si>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</si>
  <si>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</si>
  <si>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</si>
  <si>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</si>
  <si>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</si>
  <si>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</si>
  <si>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</si>
  <si>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</si>
  <si>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</si>
  <si>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</si>
  <si>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</si>
  <si>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</si>
  <si>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</si>
  <si>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</si>
  <si>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</si>
  <si>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</si>
  <si>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</si>
  <si>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</si>
  <si>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</si>
  <si>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</si>
  <si>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</si>
  <si>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</si>
  <si>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</si>
  <si>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</si>
  <si>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</si>
  <si>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</si>
  <si>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</si>
  <si>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</si>
  <si>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</si>
  <si>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</si>
  <si>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</si>
  <si>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</si>
  <si>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</si>
  <si>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</si>
  <si>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</si>
  <si>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</si>
  <si>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</si>
  <si>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</si>
  <si>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</si>
  <si>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</si>
  <si>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</si>
  <si>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</si>
  <si>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</si>
  <si>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</si>
  <si>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</si>
  <si>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</si>
  <si>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</si>
  <si>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</si>
  <si>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</si>
  <si>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</si>
  <si>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</si>
  <si>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</si>
  <si>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</si>
  <si>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</si>
  <si>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</si>
  <si>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</si>
  <si>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</si>
  <si>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</si>
  <si>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</si>
  <si>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</si>
  <si>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</si>
  <si>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</si>
  <si>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</si>
  <si>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</si>
  <si>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</si>
  <si>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</si>
  <si>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</si>
  <si>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</si>
  <si>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</si>
  <si>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</si>
  <si>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</si>
  <si>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</si>
  <si>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</si>
  <si>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</si>
  <si>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</si>
  <si>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</si>
  <si>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</si>
  <si>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</si>
  <si>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</si>
  <si>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</si>
  <si>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</si>
  <si>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</si>
  <si>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</si>
  <si>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</si>
  <si>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</si>
  <si>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</si>
  <si>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</si>
  <si>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</si>
  <si>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</si>
  <si>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</si>
  <si>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</si>
  <si>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</si>
  <si>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</si>
  <si>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</si>
  <si>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</si>
  <si>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</si>
  <si>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</si>
  <si>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</si>
  <si>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</si>
  <si>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</si>
  <si>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</si>
  <si>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</si>
  <si>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</si>
  <si>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</si>
  <si>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</si>
  <si>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</si>
  <si>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</si>
  <si>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</si>
  <si>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</si>
  <si>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</si>
  <si>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</si>
  <si>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</si>
  <si>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</si>
  <si>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</si>
  <si>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</si>
  <si>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</si>
  <si>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</si>
  <si>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</si>
  <si>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</si>
  <si>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</si>
  <si>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</si>
  <si>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</si>
  <si>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</si>
  <si>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</si>
  <si>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</si>
  <si>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</si>
  <si>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</si>
  <si>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</si>
  <si>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</si>
  <si>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</si>
  <si>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</si>
  <si>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</si>
  <si>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</si>
  <si>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</si>
  <si>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</si>
  <si>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</si>
  <si>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</si>
  <si>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</si>
  <si>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</si>
  <si>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</si>
  <si>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</si>
  <si>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</si>
  <si>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</si>
  <si>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</si>
  <si>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</si>
  <si>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</si>
  <si>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</si>
  <si>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</si>
  <si>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</si>
  <si>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</si>
  <si>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</si>
  <si>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</si>
  <si>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</si>
  <si>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</si>
  <si>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</si>
  <si>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</si>
  <si>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</si>
  <si>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</si>
  <si>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</si>
  <si>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</si>
  <si>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</si>
  <si>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</si>
  <si>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</si>
  <si>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</si>
  <si>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</si>
  <si>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</si>
  <si>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</si>
  <si>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</si>
  <si>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</si>
  <si>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</si>
  <si>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</si>
  <si>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</si>
  <si>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</si>
  <si>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</si>
  <si>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</si>
  <si>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</si>
  <si>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</si>
  <si>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</si>
  <si>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</si>
  <si>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</si>
  <si>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</si>
  <si>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</si>
  <si>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</si>
  <si>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</si>
  <si>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</si>
  <si>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</si>
  <si>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</si>
  <si>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</si>
  <si>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</si>
  <si>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</si>
  <si>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</si>
  <si>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</si>
  <si>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</si>
  <si>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</si>
  <si>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</si>
  <si>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</si>
  <si>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</si>
  <si>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</si>
  <si>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</si>
  <si>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</si>
  <si>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</si>
  <si>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</si>
  <si>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</si>
  <si>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</si>
  <si>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</si>
  <si>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</si>
  <si>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</si>
  <si>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</si>
  <si>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</si>
  <si>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</si>
  <si>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</si>
  <si>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</si>
  <si>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</si>
  <si>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</si>
  <si>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</si>
  <si>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</si>
  <si>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</si>
  <si>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</si>
  <si>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</si>
  <si>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</si>
  <si>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</si>
  <si>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</si>
  <si>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</si>
  <si>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</si>
  <si>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</si>
  <si>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</si>
  <si>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</si>
  <si>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</si>
  <si>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</si>
  <si>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</si>
  <si>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</si>
  <si>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</si>
  <si>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</si>
  <si>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</si>
  <si>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</si>
  <si>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</si>
  <si>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</si>
  <si>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</si>
  <si>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</si>
  <si>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</si>
  <si>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</si>
  <si>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</si>
  <si>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</si>
  <si>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</si>
  <si>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</si>
  <si>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</si>
  <si>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</si>
  <si>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</si>
  <si>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</si>
  <si>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</si>
  <si>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</si>
  <si>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</si>
  <si>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</si>
  <si>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</si>
  <si>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</si>
  <si>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</si>
  <si>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</si>
  <si>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</si>
  <si>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</si>
  <si>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</si>
  <si>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</si>
  <si>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</si>
  <si>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</si>
  <si>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</si>
  <si>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</si>
  <si>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</si>
  <si>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</si>
  <si>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</si>
  <si>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</si>
  <si>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</si>
  <si>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</si>
  <si>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</si>
  <si>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</si>
  <si>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</si>
  <si>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</si>
  <si>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</si>
  <si>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</si>
  <si>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</si>
  <si>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</si>
  <si>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</si>
  <si>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</si>
  <si>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</si>
  <si>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</si>
  <si>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</si>
  <si>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</si>
  <si>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</si>
  <si>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</si>
  <si>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</si>
  <si>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</si>
  <si>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</si>
  <si>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</si>
  <si>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</si>
  <si>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</si>
  <si>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</si>
  <si>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</si>
  <si>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</si>
  <si>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</si>
  <si>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</si>
  <si>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</si>
  <si>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</si>
  <si>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</si>
  <si>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</si>
  <si>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</si>
  <si>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</si>
  <si>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</si>
  <si>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</si>
  <si>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</si>
  <si>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</si>
  <si>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</si>
  <si>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</si>
  <si>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</si>
  <si>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</si>
  <si>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</si>
  <si>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</si>
  <si>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</si>
  <si>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</si>
  <si>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</si>
  <si>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</si>
  <si>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</si>
  <si>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</si>
  <si>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</si>
  <si>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</si>
  <si>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</si>
  <si>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</si>
  <si>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</si>
  <si>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</si>
  <si>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</si>
  <si>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</si>
  <si>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</si>
  <si>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</si>
  <si>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</si>
  <si>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</si>
  <si>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</si>
  <si>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</si>
  <si>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</si>
  <si>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</si>
  <si>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</si>
  <si>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</si>
  <si>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</si>
  <si>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</si>
  <si>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</si>
  <si>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</si>
  <si>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</si>
  <si>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</si>
  <si>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</si>
  <si>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</si>
  <si>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</si>
  <si>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</si>
  <si>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</si>
  <si>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</si>
  <si>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</si>
  <si>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</si>
  <si>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</si>
  <si>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</si>
  <si>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</si>
  <si>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</si>
  <si>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</si>
  <si>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</si>
  <si>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</si>
  <si>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</si>
  <si>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</si>
  <si>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</si>
  <si>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</si>
  <si>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</si>
  <si>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</si>
  <si>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</si>
  <si>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</si>
  <si>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</si>
  <si>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</si>
  <si>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</si>
  <si>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</si>
  <si>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</si>
  <si>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</si>
  <si>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</si>
  <si>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</si>
  <si>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</si>
  <si>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</si>
  <si>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</si>
  <si>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</si>
  <si>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</si>
  <si>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</si>
  <si>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</si>
  <si>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</si>
  <si>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</si>
  <si>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</si>
  <si>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</si>
  <si>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</si>
  <si>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</si>
  <si>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</si>
  <si>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</si>
  <si>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</si>
  <si>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</si>
  <si>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</si>
  <si>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</si>
  <si>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</si>
  <si>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</si>
  <si>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</si>
  <si>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</si>
  <si>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</si>
  <si>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</si>
  <si>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</si>
  <si>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</si>
  <si>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</si>
  <si>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</si>
  <si>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</si>
  <si>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</si>
  <si>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</si>
  <si>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</si>
  <si>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</si>
  <si>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</si>
  <si>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</si>
  <si>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</si>
  <si>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</si>
  <si>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</si>
  <si>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</si>
  <si>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</si>
  <si>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</si>
  <si>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</si>
  <si>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</si>
  <si>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</si>
  <si>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</si>
  <si>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</si>
  <si>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</si>
  <si>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</si>
  <si>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</si>
  <si>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</si>
  <si>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</si>
  <si>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</si>
  <si>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</si>
  <si>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</si>
  <si>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</si>
  <si>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</si>
  <si>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</si>
  <si>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</si>
  <si>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</si>
  <si>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</si>
  <si>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</si>
  <si>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</si>
  <si>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</si>
  <si>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</si>
  <si>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</si>
  <si>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</si>
  <si>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</si>
  <si>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</si>
  <si>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</si>
  <si>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</si>
  <si>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</si>
  <si>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</si>
  <si>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</si>
  <si>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</si>
  <si>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</si>
  <si>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</si>
  <si>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</si>
  <si>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</si>
  <si>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</si>
  <si>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</si>
  <si>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</si>
  <si>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</si>
  <si>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</si>
  <si>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</si>
  <si>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</si>
  <si>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</si>
  <si>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</si>
  <si>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</si>
  <si>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</si>
  <si>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</si>
  <si>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</si>
  <si>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</si>
  <si>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</si>
  <si>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</si>
  <si>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</si>
  <si>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</si>
  <si>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</si>
  <si>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</si>
  <si>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</si>
  <si>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</si>
  <si>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</si>
  <si>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</si>
  <si>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</si>
  <si>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</si>
  <si>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</si>
  <si>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</si>
  <si>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</si>
  <si>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</si>
  <si>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</si>
  <si>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</si>
  <si>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</si>
  <si>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</si>
  <si>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</si>
  <si>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</si>
  <si>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</si>
  <si>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</si>
  <si>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</si>
  <si>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</si>
  <si>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</si>
  <si>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</si>
  <si>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</si>
  <si>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</si>
  <si>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</si>
  <si>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</si>
  <si>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</si>
  <si>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</si>
  <si>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</si>
  <si>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</si>
  <si>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</si>
  <si>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</si>
  <si>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</si>
  <si>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</si>
  <si>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</si>
  <si>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</si>
  <si>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</si>
  <si>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</si>
  <si>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</si>
  <si>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</si>
  <si>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</si>
  <si>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</si>
  <si>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</si>
  <si>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</si>
  <si>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</si>
  <si>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</si>
  <si>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</si>
  <si>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</si>
  <si>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</si>
  <si>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</si>
  <si>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</si>
  <si>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</si>
  <si>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</si>
  <si>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</si>
  <si>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</si>
  <si>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</si>
  <si>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</si>
  <si>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</si>
  <si>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</si>
  <si>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</si>
  <si>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</si>
  <si>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</si>
  <si>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</si>
  <si>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</si>
  <si>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</si>
  <si>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</si>
  <si>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</si>
  <si>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</si>
  <si>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</si>
  <si>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</si>
  <si>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</si>
  <si>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</si>
  <si>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</si>
  <si>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</si>
  <si>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</si>
  <si>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</si>
  <si>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</si>
  <si>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</si>
  <si>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</si>
  <si>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</si>
  <si>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</si>
  <si>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</si>
  <si>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</si>
  <si>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</si>
  <si>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</si>
  <si>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</si>
  <si>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</si>
  <si>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</si>
  <si>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</si>
  <si>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</si>
  <si>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</si>
  <si>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</si>
  <si>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</si>
  <si>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</si>
  <si>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</si>
  <si>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</si>
  <si>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</si>
  <si>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</si>
  <si>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</si>
  <si>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</si>
  <si>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</si>
  <si>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</si>
  <si>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</si>
  <si>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</si>
  <si>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</si>
  <si>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</si>
  <si>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</si>
  <si>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</si>
  <si>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</si>
  <si>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</si>
  <si>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</si>
  <si>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</si>
  <si>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</si>
  <si>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</si>
  <si>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</si>
  <si>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</si>
  <si>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</si>
  <si>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</si>
  <si>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</si>
  <si>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</si>
  <si>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</si>
  <si>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</si>
  <si>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</si>
  <si>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</si>
  <si>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</si>
  <si>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</si>
  <si>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</si>
  <si>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</si>
  <si>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</si>
  <si>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</si>
  <si>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</si>
  <si>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</si>
  <si>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</si>
  <si>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</si>
  <si>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</si>
  <si>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</si>
  <si>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</si>
  <si>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</si>
  <si>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</si>
  <si>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</si>
  <si>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</si>
  <si>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</si>
  <si>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</si>
  <si>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</si>
  <si>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</si>
  <si>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</si>
  <si>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</si>
  <si>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</si>
  <si>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</si>
  <si>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</si>
  <si>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</si>
  <si>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</si>
  <si>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</si>
  <si>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</si>
  <si>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</si>
  <si>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</si>
  <si>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</si>
  <si>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</si>
  <si>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</si>
  <si>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</si>
  <si>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</si>
  <si>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</si>
  <si>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</si>
  <si>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</si>
  <si>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</si>
  <si>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</si>
  <si>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</si>
  <si>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</si>
  <si>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</si>
  <si>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</si>
  <si>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</si>
  <si>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</si>
  <si>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</si>
  <si>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</si>
  <si>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</si>
  <si>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</si>
  <si>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</si>
  <si>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</si>
  <si>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</si>
  <si>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</si>
  <si>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</si>
  <si>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</si>
  <si>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</si>
  <si>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</si>
  <si>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</si>
  <si>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</si>
  <si>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</si>
  <si>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</si>
  <si>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</si>
  <si>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</si>
  <si>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</si>
  <si>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</si>
  <si>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</si>
  <si>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</si>
  <si>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</si>
  <si>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</si>
  <si>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</si>
  <si>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</si>
  <si>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</si>
  <si>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</si>
  <si>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</si>
  <si>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</si>
  <si>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</si>
  <si>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</si>
  <si>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</si>
  <si>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</si>
  <si>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</si>
  <si>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</si>
  <si>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</si>
  <si>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</si>
  <si>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</si>
  <si>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</si>
  <si>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</si>
  <si>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</si>
  <si>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</si>
  <si>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</si>
  <si>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</si>
  <si>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</si>
  <si>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</si>
  <si>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</si>
  <si>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</si>
  <si>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</si>
  <si>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</si>
  <si>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</si>
  <si>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</si>
  <si>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</si>
  <si>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</si>
  <si>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</si>
  <si>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</si>
  <si>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</si>
  <si>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</si>
  <si>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</si>
  <si>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</si>
  <si>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</si>
  <si>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</si>
  <si>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</si>
  <si>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</si>
  <si>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</si>
  <si>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</si>
  <si>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</si>
  <si>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</si>
  <si>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</si>
  <si>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</si>
  <si>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</si>
  <si>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</si>
  <si>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</si>
  <si>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</si>
  <si>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</si>
  <si>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</si>
  <si>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</si>
  <si>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</si>
  <si>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</si>
  <si>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</si>
  <si>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</si>
  <si>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</si>
  <si>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</si>
  <si>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</si>
  <si>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</si>
  <si>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</si>
  <si>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</si>
  <si>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</si>
  <si>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</si>
  <si>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</si>
  <si>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</si>
  <si>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</si>
  <si>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</si>
  <si>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</si>
  <si>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</si>
  <si>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</si>
  <si>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</si>
  <si>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</si>
  <si>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</si>
  <si>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</si>
  <si>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</si>
  <si>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</si>
  <si>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</si>
  <si>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</si>
  <si>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</si>
  <si>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</si>
  <si>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</si>
  <si>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</si>
  <si>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</si>
  <si>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</si>
  <si>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</si>
  <si>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</si>
  <si>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</si>
  <si>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</si>
  <si>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</si>
  <si>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</si>
  <si>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</si>
  <si>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</si>
  <si>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</si>
  <si>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</si>
  <si>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</si>
  <si>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</si>
  <si>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</si>
  <si>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</si>
  <si>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</si>
  <si>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</si>
  <si>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</si>
  <si>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</si>
  <si>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</si>
  <si>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</si>
  <si>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</si>
  <si>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</si>
  <si>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</si>
  <si>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</si>
  <si>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</si>
  <si>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</si>
  <si>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</si>
  <si>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</si>
  <si>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</si>
  <si>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</si>
  <si>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</si>
  <si>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</si>
  <si>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</si>
  <si>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</si>
  <si>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</si>
  <si>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</si>
  <si>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</si>
  <si>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</si>
  <si>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</si>
  <si>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</si>
  <si>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</si>
  <si>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</si>
  <si>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</si>
  <si>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</si>
  <si>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</si>
  <si>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</si>
  <si>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</si>
  <si>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</si>
  <si>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</si>
  <si>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</si>
  <si>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</si>
  <si>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</si>
  <si>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</si>
  <si>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</si>
  <si>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</si>
  <si>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</si>
  <si>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</si>
  <si>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</si>
  <si>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</si>
  <si>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</si>
  <si>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</si>
  <si>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</si>
  <si>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</si>
  <si>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</si>
  <si>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</si>
  <si>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</si>
  <si>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</si>
  <si>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</si>
  <si>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</si>
  <si>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</si>
  <si>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</si>
  <si>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</si>
  <si>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</si>
  <si>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</si>
  <si>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</si>
  <si>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</si>
  <si>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</si>
  <si>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</si>
  <si>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</si>
  <si>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</si>
  <si>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</si>
  <si>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</si>
  <si>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</si>
  <si>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</si>
  <si>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</si>
  <si>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</si>
  <si>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</si>
  <si>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</si>
  <si>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</si>
  <si>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</si>
  <si>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</si>
  <si>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</si>
  <si>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</si>
  <si>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</si>
  <si>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</si>
  <si>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</si>
  <si>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</si>
  <si>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</si>
  <si>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</si>
  <si>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</si>
  <si>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</si>
  <si>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</si>
  <si>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</si>
  <si>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</si>
  <si>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</si>
  <si>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</si>
  <si>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</si>
  <si>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</si>
  <si>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</si>
  <si>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</si>
  <si>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</si>
  <si>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</si>
  <si>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</si>
  <si>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</si>
  <si>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</si>
  <si>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</si>
  <si>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</si>
  <si>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</si>
  <si>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</si>
  <si>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</si>
  <si>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</si>
  <si>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</si>
  <si>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</si>
  <si>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</si>
  <si>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</si>
  <si>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</si>
  <si>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</si>
  <si>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</si>
  <si>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</si>
  <si>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</si>
  <si>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</si>
  <si>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</si>
  <si>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</si>
  <si>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</si>
  <si>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</si>
  <si>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</si>
  <si>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</si>
  <si>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</si>
  <si>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</si>
  <si>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</si>
  <si>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</si>
  <si>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</si>
  <si>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</si>
  <si>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</si>
  <si>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</si>
  <si>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</si>
  <si>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</si>
  <si>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</si>
  <si>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</si>
  <si>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</si>
  <si>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</si>
  <si>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</si>
  <si>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</si>
  <si>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</si>
  <si>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</si>
  <si>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</si>
  <si>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</si>
  <si>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</si>
  <si>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</si>
  <si>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</si>
  <si>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</si>
  <si>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</si>
  <si>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</si>
  <si>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</si>
  <si>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</si>
  <si>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</si>
  <si>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</si>
  <si>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</si>
  <si>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</si>
  <si>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</si>
  <si>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</si>
  <si>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</si>
  <si>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</si>
  <si>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</si>
  <si>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</si>
  <si>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</si>
  <si>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</si>
  <si>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</si>
  <si>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</si>
  <si>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</si>
  <si>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</si>
  <si>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</si>
  <si>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</si>
  <si>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</si>
  <si>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</si>
  <si>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</si>
  <si>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</si>
  <si>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</si>
  <si>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</si>
  <si>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</si>
  <si>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</si>
  <si>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</si>
  <si>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</si>
  <si>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</si>
  <si>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</si>
  <si>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</si>
  <si>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</si>
  <si>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</si>
  <si>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</si>
  <si>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</si>
  <si>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</si>
  <si>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</si>
  <si>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</si>
  <si>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</si>
  <si>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</si>
  <si>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</si>
  <si>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</si>
  <si>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</si>
  <si>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</si>
  <si>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</si>
  <si>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</si>
  <si>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</si>
  <si>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</si>
  <si>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</si>
  <si>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</si>
  <si>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</si>
  <si>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</si>
  <si>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</si>
  <si>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</si>
  <si>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</si>
  <si>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</si>
  <si>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</si>
  <si>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</si>
  <si>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</si>
  <si>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</si>
  <si>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</si>
  <si>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</si>
  <si>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</si>
  <si>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</si>
  <si>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</si>
  <si>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</si>
  <si>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</si>
  <si>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</si>
  <si>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</si>
  <si>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</si>
  <si>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</si>
  <si>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</si>
  <si>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</si>
  <si>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</si>
  <si>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</si>
  <si>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</si>
  <si>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</si>
  <si>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</si>
  <si>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</si>
  <si>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</si>
  <si>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</si>
  <si>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</si>
  <si>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</si>
  <si>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</si>
  <si>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</si>
  <si>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</si>
  <si>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</si>
  <si>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</si>
  <si>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</si>
  <si>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</si>
  <si>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</si>
  <si>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</si>
  <si>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</si>
  <si>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</si>
  <si>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</si>
  <si>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</si>
  <si>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</si>
  <si>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</si>
  <si>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</si>
  <si>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</si>
  <si>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</si>
  <si>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</si>
  <si>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</si>
  <si>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</si>
  <si>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</si>
  <si>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</si>
  <si>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</si>
  <si>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</si>
  <si>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</si>
  <si>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</si>
  <si>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</si>
  <si>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</si>
  <si>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</si>
  <si>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</si>
  <si>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</si>
  <si>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</si>
  <si>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</si>
  <si>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</si>
  <si>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</si>
  <si>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</si>
  <si>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</si>
  <si>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</si>
  <si>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</si>
  <si>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</si>
  <si>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</si>
  <si>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</si>
  <si>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</si>
  <si>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</si>
  <si>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</si>
  <si>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</si>
  <si>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</si>
  <si>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</si>
  <si>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</si>
  <si>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</si>
  <si>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</si>
  <si>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</si>
  <si>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</si>
  <si>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</si>
  <si>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</si>
  <si>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</si>
  <si>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</si>
  <si>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</si>
  <si>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</si>
  <si>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</si>
  <si>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</si>
  <si>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</si>
  <si>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</si>
  <si>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</si>
  <si>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</si>
  <si>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</si>
  <si>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</si>
  <si>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</si>
  <si>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</si>
  <si>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</si>
  <si>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</si>
  <si>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</si>
  <si>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</si>
  <si>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</si>
  <si>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</si>
  <si>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</si>
  <si>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</si>
  <si>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</si>
  <si>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</si>
  <si>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</si>
  <si>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</si>
  <si>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</si>
  <si>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</si>
  <si>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</si>
  <si>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</si>
  <si>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</si>
  <si>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</si>
  <si>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</si>
  <si>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</si>
  <si>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</si>
  <si>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</si>
  <si>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</si>
  <si>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</si>
  <si>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</si>
  <si>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</si>
  <si>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</si>
  <si>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</si>
  <si>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</si>
  <si>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</si>
  <si>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</si>
  <si>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</si>
  <si>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</si>
  <si>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</si>
  <si>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</si>
  <si>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</si>
  <si>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</si>
  <si>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</si>
  <si>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</si>
  <si>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</si>
  <si>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</si>
  <si>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</si>
  <si>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</si>
  <si>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</si>
  <si>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</si>
  <si>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</si>
  <si>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</si>
  <si>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</si>
  <si>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</si>
  <si>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</si>
  <si>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</si>
  <si>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</si>
  <si>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</si>
  <si>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</si>
  <si>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</si>
  <si>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</si>
  <si>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</si>
  <si>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</si>
  <si>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</si>
  <si>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</si>
  <si>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</si>
  <si>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</si>
  <si>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</si>
  <si>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</si>
  <si>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</si>
  <si>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</si>
  <si>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</si>
  <si>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</si>
  <si>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</si>
  <si>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</si>
  <si>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</si>
  <si>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</si>
  <si>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</si>
  <si>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</si>
  <si>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</si>
  <si>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</si>
  <si>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</si>
  <si>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</si>
  <si>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</si>
  <si>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</si>
  <si>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</si>
  <si>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</si>
  <si>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</si>
  <si>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</si>
  <si>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</si>
  <si>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</si>
  <si>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</si>
  <si>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</si>
  <si>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</si>
  <si>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</si>
  <si>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</si>
  <si>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</si>
  <si>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</si>
  <si>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</si>
  <si>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</si>
  <si>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</si>
  <si>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</si>
  <si>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</si>
  <si>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</si>
  <si>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</si>
  <si>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</si>
  <si>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</si>
  <si>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</si>
  <si>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</si>
  <si>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</si>
  <si>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</si>
  <si>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</si>
  <si>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</si>
  <si>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</si>
  <si>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</si>
  <si>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</si>
  <si>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</si>
  <si>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</si>
  <si>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</si>
  <si>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</si>
  <si>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</si>
  <si>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</si>
  <si>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</si>
  <si>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</si>
  <si>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</si>
  <si>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</si>
  <si>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</si>
  <si>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</si>
  <si>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</si>
  <si>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</si>
  <si>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</si>
  <si>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</si>
  <si>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</si>
  <si>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</si>
  <si>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</si>
  <si>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</si>
  <si>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</si>
  <si>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</si>
  <si>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</si>
  <si>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</si>
  <si>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</si>
  <si>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</si>
  <si>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</si>
  <si>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</si>
  <si>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</si>
  <si>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</si>
  <si>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</si>
  <si>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</si>
  <si>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</si>
  <si>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</si>
  <si>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</si>
  <si>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</si>
  <si>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</si>
  <si>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</si>
  <si>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</si>
  <si>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</si>
  <si>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</si>
  <si>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</si>
  <si>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</si>
  <si>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</si>
  <si>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</si>
  <si>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</si>
  <si>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</si>
  <si>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</si>
  <si>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</si>
  <si>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</si>
  <si>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</si>
  <si>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</si>
  <si>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</si>
  <si>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</si>
  <si>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</si>
  <si>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</si>
  <si>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</si>
  <si>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</si>
  <si>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</si>
  <si>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</si>
  <si>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</si>
  <si>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</si>
  <si>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</si>
  <si>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</si>
  <si>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</si>
  <si>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</si>
  <si>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</si>
  <si>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</si>
  <si>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</si>
  <si>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</si>
  <si>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</si>
  <si>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</si>
  <si>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</si>
  <si>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</si>
  <si>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</si>
  <si>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</si>
  <si>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</si>
  <si>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</si>
  <si>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</si>
  <si>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</si>
  <si>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</si>
  <si>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</si>
  <si>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</si>
  <si>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</si>
  <si>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</si>
  <si>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</si>
  <si>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</si>
  <si>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</si>
  <si>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</si>
  <si>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</si>
  <si>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</si>
  <si>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</si>
  <si>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</si>
  <si>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</si>
  <si>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</si>
  <si>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</si>
  <si>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</si>
  <si>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</si>
  <si>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</si>
  <si>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</si>
  <si>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</si>
  <si>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</si>
  <si>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</si>
  <si>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</si>
  <si>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</si>
  <si>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</si>
  <si>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</si>
  <si>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</si>
  <si>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</si>
  <si>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</si>
  <si>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</si>
  <si>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</si>
  <si>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</si>
  <si>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</si>
  <si>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</si>
  <si>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</si>
  <si>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</si>
  <si>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</si>
  <si>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</si>
  <si>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</si>
  <si>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</si>
  <si>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</si>
  <si>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</si>
  <si>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</si>
  <si>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</si>
  <si>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</si>
  <si>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</si>
  <si>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</si>
  <si>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</si>
  <si>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</si>
  <si>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</si>
  <si>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</si>
  <si>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</si>
  <si>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</si>
  <si>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</si>
  <si>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</si>
  <si>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</si>
  <si>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</si>
  <si>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</si>
  <si>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</si>
  <si>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</si>
  <si>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</si>
  <si>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</si>
  <si>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</si>
  <si>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</si>
  <si>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</si>
  <si>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</si>
  <si>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</si>
  <si>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</si>
  <si>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</si>
  <si>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</si>
  <si>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</si>
  <si>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</si>
  <si>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</si>
  <si>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</si>
  <si>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</si>
  <si>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</si>
  <si>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</si>
  <si>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</si>
  <si>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</si>
  <si>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</si>
  <si>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</si>
  <si>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</si>
  <si>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</si>
  <si>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</si>
  <si>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</si>
  <si>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</si>
  <si>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</si>
  <si>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</si>
  <si>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</si>
  <si>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</si>
  <si>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</si>
  <si>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</si>
  <si>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</si>
  <si>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</si>
  <si>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</si>
  <si>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</si>
  <si>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</si>
  <si>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</si>
  <si>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</si>
  <si>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</si>
  <si>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</si>
  <si>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</si>
  <si>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</si>
  <si>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</si>
  <si>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</si>
  <si>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</si>
  <si>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</si>
  <si>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</si>
  <si>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</si>
  <si>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</si>
  <si>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</si>
  <si>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</si>
  <si>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</si>
  <si>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</si>
  <si>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</si>
  <si>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</si>
  <si>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</si>
  <si>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</si>
  <si>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</si>
  <si>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</si>
  <si>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</si>
  <si>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</si>
  <si>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</si>
  <si>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</si>
  <si>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</si>
  <si>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</si>
  <si>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</si>
  <si>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</si>
  <si>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</si>
  <si>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</si>
  <si>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</si>
  <si>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</si>
  <si>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</si>
  <si>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</si>
  <si>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</si>
  <si>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</si>
  <si>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</si>
  <si>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</si>
  <si>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</si>
  <si>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</si>
  <si>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</si>
  <si>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</si>
  <si>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</si>
  <si>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</si>
  <si>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</si>
  <si>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</si>
  <si>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</si>
  <si>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</si>
  <si>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</si>
  <si>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</si>
  <si>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</si>
  <si>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</si>
  <si>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</si>
  <si>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</si>
  <si>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</si>
  <si>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</si>
  <si>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</si>
  <si>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</si>
  <si>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</si>
  <si>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</si>
  <si>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</si>
  <si>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</si>
  <si>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</si>
  <si>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</si>
  <si>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</si>
  <si>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</si>
  <si>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</si>
  <si>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</si>
  <si>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</si>
  <si>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</si>
  <si>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</si>
  <si>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</si>
  <si>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</si>
  <si>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</si>
  <si>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</si>
  <si>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</si>
  <si>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</si>
  <si>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</si>
  <si>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</si>
  <si>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</si>
  <si>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</si>
  <si>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</si>
  <si>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</si>
  <si>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</si>
  <si>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</si>
  <si>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</si>
  <si>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</si>
  <si>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</si>
  <si>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</si>
  <si>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</si>
  <si>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</si>
  <si>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</si>
  <si>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</si>
  <si>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</si>
  <si>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</si>
  <si>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</si>
  <si>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</si>
  <si>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</si>
  <si>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</si>
  <si>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</si>
  <si>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</si>
  <si>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</si>
  <si>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</si>
  <si>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</si>
  <si>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</si>
  <si>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</si>
  <si>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</si>
  <si>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</si>
  <si>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</si>
  <si>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</si>
  <si>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</si>
  <si>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</si>
  <si>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</si>
  <si>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</si>
  <si>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</si>
  <si>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</si>
  <si>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</si>
  <si>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</si>
  <si>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</si>
  <si>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</si>
  <si>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</si>
  <si>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</si>
  <si>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</si>
  <si>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</si>
  <si>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</si>
  <si>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</si>
  <si>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</si>
  <si>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</si>
  <si>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</si>
  <si>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</si>
  <si>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</si>
  <si>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</si>
  <si>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</si>
  <si>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</si>
  <si>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</si>
  <si>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</si>
  <si>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</si>
  <si>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</si>
  <si>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</si>
  <si>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</si>
  <si>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</si>
  <si>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</si>
  <si>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</si>
  <si>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</si>
  <si>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</si>
  <si>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</si>
  <si>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</si>
  <si>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</si>
  <si>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</si>
  <si>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</si>
  <si>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</si>
  <si>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</si>
  <si>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</si>
  <si>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</si>
  <si>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</si>
  <si>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</si>
  <si>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</si>
  <si>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</si>
  <si>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</si>
  <si>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</si>
  <si>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</si>
  <si>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</si>
  <si>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</si>
  <si>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</si>
  <si>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</si>
  <si>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</si>
  <si>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</si>
  <si>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</si>
  <si>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</si>
  <si>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</si>
  <si>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</si>
  <si>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</si>
  <si>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</si>
  <si>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</si>
  <si>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</si>
  <si>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</si>
  <si>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</si>
  <si>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</si>
  <si>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</si>
  <si>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</si>
  <si>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</si>
  <si>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</si>
  <si>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</si>
  <si>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</si>
  <si>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</si>
  <si>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</si>
  <si>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</si>
  <si>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</si>
  <si>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</si>
  <si>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</si>
  <si>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</si>
  <si>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</si>
  <si>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</si>
  <si>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</si>
  <si>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</si>
  <si>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</si>
  <si>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</si>
  <si>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</si>
  <si>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</si>
  <si>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</si>
  <si>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</si>
  <si>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</si>
  <si>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</si>
  <si>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</si>
  <si>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</si>
  <si>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</si>
  <si>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</si>
  <si>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</si>
  <si>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</si>
  <si>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</si>
  <si>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</si>
  <si>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</si>
  <si>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</si>
  <si>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</si>
  <si>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</si>
  <si>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</si>
  <si>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</si>
  <si>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</si>
  <si>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</si>
  <si>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</si>
  <si>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</si>
  <si>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</si>
  <si>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</si>
  <si>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</si>
  <si>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</si>
  <si>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</si>
  <si>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</si>
  <si>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</si>
  <si>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</si>
  <si>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</si>
  <si>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</si>
  <si>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</si>
  <si>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</si>
  <si>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</si>
  <si>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</si>
  <si>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</si>
  <si>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</si>
  <si>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</si>
  <si>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</si>
  <si>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</si>
  <si>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</si>
  <si>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</si>
  <si>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</si>
  <si>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</si>
  <si>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</si>
  <si>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</si>
  <si>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</si>
  <si>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</si>
  <si>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</si>
  <si>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</si>
  <si>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</si>
  <si>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</si>
  <si>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</si>
  <si>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</si>
  <si>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</si>
  <si>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</si>
  <si>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</si>
  <si>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</si>
  <si>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</si>
  <si>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</si>
  <si>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</si>
  <si>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</si>
  <si>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</si>
  <si>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</si>
  <si>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</si>
  <si>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</si>
  <si>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</si>
  <si>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</si>
  <si>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</si>
  <si>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</si>
  <si>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</si>
  <si>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</si>
  <si>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</si>
  <si>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</si>
  <si>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</si>
  <si>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</si>
  <si>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</si>
  <si>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</si>
  <si>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</si>
  <si>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</si>
  <si>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</si>
  <si>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</si>
  <si>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</si>
  <si>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</si>
  <si>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</si>
  <si>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</si>
  <si>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</si>
  <si>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</si>
  <si>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</si>
  <si>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</si>
  <si>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</si>
  <si>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</si>
  <si>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</si>
  <si>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</si>
  <si>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</si>
  <si>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</si>
  <si>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</si>
  <si>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</si>
  <si>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</si>
  <si>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</si>
  <si>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</si>
  <si>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</si>
  <si>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</si>
  <si>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</si>
  <si>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</si>
  <si>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</si>
  <si>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</si>
  <si>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</si>
  <si>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</si>
  <si>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</si>
  <si>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</si>
  <si>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</si>
  <si>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</si>
  <si>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</si>
  <si>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</si>
  <si>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</si>
  <si>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</si>
  <si>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</si>
  <si>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</si>
  <si>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</si>
  <si>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</si>
  <si>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</si>
  <si>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</si>
  <si>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</si>
  <si>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</si>
  <si>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</si>
  <si>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</si>
  <si>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</si>
  <si>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</si>
  <si>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</si>
  <si>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</si>
  <si>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</si>
  <si>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</si>
  <si>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</si>
  <si>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</si>
  <si>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</si>
  <si>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</si>
  <si>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</si>
  <si>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</si>
  <si>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</si>
  <si>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</si>
  <si>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</si>
  <si>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</si>
  <si>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</si>
  <si>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</si>
  <si>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</si>
  <si>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</si>
  <si>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</si>
  <si>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</si>
  <si>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</si>
  <si>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</si>
  <si>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</si>
  <si>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</si>
  <si>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</si>
  <si>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</si>
  <si>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</si>
  <si>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</si>
  <si>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</si>
  <si>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</si>
  <si>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</si>
  <si>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</si>
  <si>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</si>
  <si>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</si>
  <si>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</si>
  <si>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</si>
  <si>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</si>
  <si>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</si>
  <si>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</si>
  <si>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</si>
  <si>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</si>
  <si>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</si>
  <si>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</si>
  <si>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</si>
  <si>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</si>
  <si>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</si>
  <si>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</si>
  <si>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</si>
  <si>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</si>
  <si>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</si>
  <si>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</si>
  <si>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</si>
  <si>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</si>
  <si>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</si>
  <si>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</si>
  <si>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</si>
  <si>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</si>
  <si>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</si>
  <si>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</si>
  <si>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</si>
  <si>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</si>
  <si>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</si>
  <si>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</si>
  <si>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</si>
  <si>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</si>
  <si>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</si>
  <si>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</si>
  <si>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</si>
  <si>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</si>
  <si>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</si>
  <si>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</si>
  <si>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</si>
  <si>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</si>
  <si>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</si>
  <si>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</si>
  <si>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</si>
  <si>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</si>
  <si>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</si>
  <si>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</si>
  <si>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</si>
  <si>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</si>
  <si>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</si>
  <si>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</si>
  <si>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</si>
  <si>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</si>
  <si>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</si>
  <si>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</si>
  <si>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</si>
  <si>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</si>
  <si>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</si>
  <si>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</si>
  <si>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</si>
  <si>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</si>
  <si>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</si>
  <si>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</si>
  <si>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</si>
  <si>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</si>
  <si>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</si>
  <si>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</si>
  <si>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</si>
  <si>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</si>
  <si>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</si>
  <si>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</si>
  <si>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</si>
  <si>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</si>
  <si>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</si>
  <si>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</si>
  <si>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</si>
  <si>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</si>
  <si>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</si>
  <si>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</si>
  <si>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</si>
  <si>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</si>
  <si>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</si>
  <si>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</si>
  <si>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</si>
  <si>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</si>
  <si>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</si>
  <si>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</si>
  <si>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</si>
  <si>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</si>
  <si>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</si>
  <si>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</si>
  <si>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</si>
  <si>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</si>
  <si>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</si>
  <si>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</si>
  <si>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</si>
  <si>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</si>
  <si>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</si>
  <si>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</si>
  <si>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</si>
  <si>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</si>
  <si>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</si>
  <si>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</si>
  <si>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</si>
  <si>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</si>
  <si>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</si>
  <si>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</si>
  <si>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</si>
  <si>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</si>
  <si>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</si>
  <si>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</si>
  <si>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</si>
  <si>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</si>
  <si>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</si>
  <si>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</si>
  <si>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</si>
  <si>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</si>
  <si>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</si>
  <si>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</si>
  <si>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</si>
  <si>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</si>
  <si>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</si>
  <si>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</si>
  <si>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</si>
  <si>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</si>
  <si>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</si>
  <si>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</si>
  <si>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</si>
  <si>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</si>
  <si>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</si>
  <si>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</si>
  <si>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</si>
  <si>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</si>
  <si>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</si>
  <si>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</si>
  <si>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</si>
  <si>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</si>
  <si>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</si>
  <si>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</si>
  <si>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</si>
  <si>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</si>
  <si>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</si>
  <si>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</si>
  <si>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</si>
  <si>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</si>
  <si>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</si>
  <si>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</si>
  <si>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</si>
  <si>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</si>
  <si>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</si>
  <si>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</si>
  <si>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</si>
  <si>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</si>
  <si>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</si>
  <si>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</si>
  <si>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</si>
  <si>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</si>
  <si>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</si>
  <si>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</si>
  <si>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</si>
  <si>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</si>
  <si>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</si>
  <si>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</si>
  <si>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</si>
  <si>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</si>
  <si>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</si>
  <si>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</si>
  <si>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</si>
  <si>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</si>
  <si>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</si>
  <si>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</si>
  <si>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</si>
  <si>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</si>
  <si>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</si>
  <si>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</si>
  <si>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</si>
  <si>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</si>
  <si>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</si>
  <si>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</si>
  <si>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</si>
  <si>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</si>
  <si>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</si>
  <si>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</si>
  <si>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</si>
  <si>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</si>
  <si>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</si>
  <si>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</si>
  <si>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</si>
  <si>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</si>
  <si>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</si>
  <si>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</si>
  <si>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</si>
  <si>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</si>
  <si>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</si>
  <si>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</si>
  <si>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</si>
  <si>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</si>
  <si>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</si>
  <si>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</si>
  <si>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</si>
  <si>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</si>
  <si>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</si>
  <si>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</si>
  <si>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</si>
  <si>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</si>
  <si>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</si>
  <si>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</si>
  <si>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</si>
  <si>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</si>
  <si>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</si>
  <si>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</si>
  <si>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</si>
  <si>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</si>
  <si>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</si>
  <si>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</si>
  <si>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</si>
  <si>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</si>
  <si>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</si>
  <si>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</si>
  <si>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</si>
  <si>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</si>
  <si>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</si>
  <si>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</si>
  <si>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</si>
  <si>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</si>
  <si>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</si>
  <si>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</si>
  <si>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</si>
  <si>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</si>
  <si>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</si>
  <si>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</si>
  <si>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</si>
  <si>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</si>
  <si>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</si>
  <si>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</si>
  <si>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</si>
  <si>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</si>
  <si>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</si>
  <si>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</si>
  <si>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</si>
  <si>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</si>
  <si>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</si>
  <si>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</si>
  <si>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</si>
  <si>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</si>
  <si>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</si>
  <si>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</si>
  <si>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</si>
  <si>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</si>
  <si>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</si>
  <si>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</si>
  <si>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</si>
  <si>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</si>
  <si>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</si>
  <si>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</si>
  <si>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</si>
  <si>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</si>
  <si>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</si>
  <si>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</si>
  <si>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</si>
  <si>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</si>
  <si>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</si>
  <si>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</si>
  <si>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</si>
  <si>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</si>
  <si>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</si>
  <si>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</si>
  <si>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</si>
  <si>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</si>
  <si>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</si>
  <si>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</si>
  <si>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</si>
  <si>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</si>
  <si>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</si>
  <si>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</si>
  <si>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</si>
  <si>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</si>
  <si>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</si>
  <si>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</si>
  <si>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</si>
  <si>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</si>
  <si>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</si>
  <si>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</si>
  <si>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</si>
  <si>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</si>
  <si>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</si>
  <si>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</si>
  <si>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</si>
  <si>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</si>
  <si>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</si>
  <si>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</si>
  <si>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</si>
  <si>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</si>
  <si>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</si>
  <si>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</si>
  <si>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</si>
  <si>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</si>
  <si>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</si>
  <si>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</si>
  <si>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</si>
  <si>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</si>
  <si>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</si>
  <si>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</si>
  <si>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</si>
  <si>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</si>
  <si>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</si>
  <si>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</si>
  <si>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</si>
  <si>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</si>
  <si>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</si>
  <si>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</si>
  <si>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</si>
  <si>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</si>
  <si>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</si>
  <si>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</si>
  <si>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</si>
  <si>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</si>
  <si>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</si>
  <si>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</si>
  <si>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</si>
  <si>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</si>
  <si>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</si>
  <si>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</si>
  <si>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</si>
  <si>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</si>
  <si>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</si>
  <si>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</si>
  <si>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</si>
  <si>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</si>
  <si>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</si>
  <si>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</si>
  <si>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</si>
  <si>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</si>
  <si>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</si>
  <si>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</si>
  <si>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</si>
  <si>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</si>
  <si>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</si>
  <si>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</si>
  <si>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</si>
  <si>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</si>
  <si>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</si>
  <si>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</si>
  <si>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</si>
  <si>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</si>
  <si>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</si>
  <si>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</si>
  <si>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</si>
  <si>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</si>
  <si>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</si>
  <si>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</si>
  <si>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</si>
  <si>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</si>
  <si>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</si>
  <si>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</si>
  <si>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</si>
  <si>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</si>
  <si>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</si>
  <si>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</si>
  <si>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</si>
  <si>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</si>
  <si>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</si>
  <si>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</si>
  <si>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</si>
  <si>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</si>
  <si>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</si>
  <si>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</si>
  <si>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</si>
  <si>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</si>
  <si>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</si>
  <si>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</si>
  <si>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</si>
  <si>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</si>
  <si>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</si>
  <si>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</si>
  <si>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</si>
  <si>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</si>
  <si>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</si>
  <si>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</si>
  <si>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</si>
  <si>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</si>
  <si>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</si>
  <si>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</si>
  <si>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</si>
  <si>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</si>
  <si>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</si>
  <si>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</si>
  <si>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</si>
  <si>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</si>
  <si>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</si>
  <si>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</si>
  <si>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</si>
  <si>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</si>
  <si>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</si>
  <si>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</si>
  <si>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</si>
  <si>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</si>
  <si>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</si>
  <si>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</si>
  <si>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</si>
  <si>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</si>
  <si>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</si>
  <si>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</si>
  <si>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</si>
  <si>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</si>
  <si>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</si>
  <si>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</si>
  <si>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</si>
  <si>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</si>
  <si>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</si>
  <si>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</si>
  <si>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</si>
  <si>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</si>
  <si>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</si>
  <si>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</si>
  <si>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</si>
  <si>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</si>
  <si>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</si>
  <si>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</si>
  <si>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</si>
  <si>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</si>
  <si>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</si>
  <si>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</si>
  <si>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</si>
  <si>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</si>
  <si>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</si>
  <si>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</si>
  <si>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</si>
  <si>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</si>
  <si>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</si>
  <si>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</si>
  <si>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</si>
  <si>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</si>
  <si>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</si>
  <si>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</si>
  <si>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</si>
  <si>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</si>
  <si>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</si>
  <si>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</si>
  <si>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</si>
  <si>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</si>
  <si>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</si>
  <si>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</si>
  <si>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</si>
  <si>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</si>
  <si>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</si>
  <si>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</si>
  <si>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</si>
  <si>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</si>
  <si>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</si>
  <si>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</si>
  <si>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</si>
  <si>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</si>
  <si>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</si>
  <si>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</si>
  <si>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</si>
  <si>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</si>
  <si>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</si>
  <si>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</si>
  <si>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</si>
  <si>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</si>
  <si>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</si>
  <si>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</si>
  <si>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</si>
  <si>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</si>
  <si>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</si>
  <si>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</si>
  <si>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</si>
  <si>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</si>
  <si>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</si>
  <si>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</si>
  <si>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</si>
  <si>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</si>
  <si>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</si>
  <si>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</si>
  <si>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</si>
  <si>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</si>
  <si>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</si>
  <si>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</si>
  <si>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</si>
  <si>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</si>
  <si>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</si>
  <si>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</si>
  <si>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</si>
  <si>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</si>
  <si>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</si>
  <si>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</si>
  <si>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</si>
  <si>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</si>
  <si>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</si>
  <si>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</si>
  <si>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</si>
  <si>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</si>
  <si>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</si>
  <si>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</si>
  <si>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</si>
  <si>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</si>
  <si>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</si>
  <si>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</si>
  <si>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</si>
  <si>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</si>
  <si>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</si>
  <si>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</si>
  <si>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</si>
  <si>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</si>
  <si>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</si>
  <si>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</si>
  <si>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</si>
  <si>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</si>
  <si>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</si>
  <si>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</si>
  <si>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</si>
  <si>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</si>
  <si>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</si>
  <si>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</si>
  <si>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</si>
  <si>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</si>
  <si>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</si>
  <si>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</si>
  <si>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</si>
  <si>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</si>
  <si>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</si>
  <si>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</si>
  <si>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</si>
  <si>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</si>
  <si>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</si>
  <si>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</si>
  <si>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</si>
  <si>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</si>
  <si>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</si>
  <si>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</si>
  <si>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</si>
  <si>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</si>
  <si>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</si>
  <si>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</si>
  <si>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</si>
  <si>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</si>
  <si>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</si>
  <si>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</si>
  <si>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</si>
  <si>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</si>
  <si>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</si>
  <si>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</si>
  <si>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</si>
  <si>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</si>
  <si>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</si>
  <si>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</si>
  <si>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</si>
  <si>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</si>
  <si>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</si>
  <si>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</si>
  <si>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</si>
  <si>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</si>
  <si>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</si>
  <si>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</si>
  <si>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</si>
  <si>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</si>
  <si>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</si>
  <si>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</si>
  <si>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</si>
  <si>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</si>
  <si>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</si>
  <si>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</si>
  <si>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</si>
  <si>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</si>
  <si>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</si>
  <si>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</si>
  <si>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</si>
  <si>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</si>
  <si>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</si>
  <si>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</si>
  <si>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</si>
  <si>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</si>
  <si>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</si>
  <si>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</si>
  <si>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</si>
  <si>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</si>
  <si>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</si>
  <si>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</si>
  <si>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</si>
  <si>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</si>
  <si>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</si>
  <si>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</si>
  <si>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</si>
  <si>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</si>
  <si>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</si>
  <si>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</si>
  <si>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</si>
  <si>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</si>
  <si>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</si>
  <si>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</si>
  <si>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</si>
  <si>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</si>
  <si>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</si>
  <si>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</si>
  <si>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</si>
  <si>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</si>
  <si>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</si>
  <si>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</si>
  <si>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</si>
  <si>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</si>
  <si>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</si>
  <si>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</si>
  <si>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</si>
  <si>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</si>
  <si>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</si>
  <si>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</si>
  <si>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</si>
  <si>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</si>
  <si>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</si>
  <si>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</si>
  <si>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</si>
  <si>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</si>
  <si>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</si>
  <si>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</si>
  <si>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</si>
  <si>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</si>
  <si>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</si>
  <si>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</si>
  <si>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</si>
  <si>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</si>
  <si>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</si>
  <si>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</si>
  <si>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</si>
  <si>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</si>
  <si>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</si>
  <si>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</si>
  <si>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</si>
  <si>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</si>
  <si>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</si>
  <si>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</si>
  <si>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</si>
  <si>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</si>
  <si>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</si>
  <si>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</si>
  <si>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</si>
  <si>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</si>
  <si>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</si>
  <si>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</si>
  <si>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</si>
  <si>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</si>
  <si>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</si>
  <si>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</si>
  <si>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</si>
  <si>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</si>
  <si>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</si>
  <si>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</si>
  <si>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</si>
  <si>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</si>
  <si>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</si>
  <si>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</si>
  <si>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</si>
  <si>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</si>
  <si>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</si>
  <si>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</si>
  <si>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</si>
  <si>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</si>
  <si>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</si>
  <si>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</si>
  <si>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</si>
  <si>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</si>
  <si>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</si>
  <si>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</si>
  <si>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</si>
  <si>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</si>
  <si>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</si>
  <si>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</si>
  <si>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</si>
  <si>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</si>
  <si>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</si>
  <si>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</si>
  <si>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</si>
  <si>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</si>
  <si>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</si>
  <si>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</si>
  <si>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</si>
  <si>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</si>
  <si>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</si>
  <si>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</si>
  <si>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</si>
  <si>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</si>
  <si>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</si>
  <si>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</si>
  <si>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</si>
  <si>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</si>
  <si>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</si>
  <si>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</si>
  <si>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</si>
  <si>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</si>
  <si>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</si>
  <si>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</si>
  <si>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</si>
  <si>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</si>
  <si>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</si>
  <si>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</si>
  <si>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</si>
  <si>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</si>
  <si>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</si>
  <si>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</si>
  <si>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</si>
  <si>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</si>
  <si>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</si>
  <si>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</si>
  <si>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</si>
  <si>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</si>
  <si>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</si>
  <si>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</si>
  <si>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</si>
  <si>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</si>
  <si>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</si>
  <si>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</si>
  <si>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</si>
  <si>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</si>
  <si>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</si>
  <si>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</si>
  <si>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</si>
  <si>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</si>
  <si>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</si>
  <si>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</si>
  <si>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</si>
  <si>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</si>
  <si>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</si>
  <si>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</si>
  <si>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</si>
  <si>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</si>
  <si>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</si>
  <si>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</si>
  <si>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</si>
  <si>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</si>
  <si>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</si>
  <si>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</si>
  <si>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</si>
  <si>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</si>
  <si>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</si>
  <si>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</si>
  <si>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</si>
  <si>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</si>
  <si>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</si>
  <si>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</si>
  <si>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</si>
  <si>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</si>
  <si>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</si>
  <si>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</si>
  <si>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</si>
  <si>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</si>
  <si>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</si>
  <si>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</si>
  <si>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</si>
  <si>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</si>
  <si>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</si>
  <si>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</si>
  <si>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</si>
  <si>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</si>
  <si>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</si>
  <si>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</si>
  <si>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</si>
  <si>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</si>
  <si>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</si>
  <si>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</si>
  <si>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</si>
  <si>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</si>
  <si>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</si>
  <si>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</si>
  <si>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</si>
  <si>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</si>
  <si>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</si>
  <si>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</si>
  <si>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</si>
  <si>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</si>
  <si>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</si>
  <si>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</si>
  <si>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</si>
  <si>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</si>
  <si>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</si>
  <si>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</si>
  <si>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</si>
  <si>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</si>
  <si>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</si>
  <si>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</si>
  <si>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</si>
  <si>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</si>
  <si>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</si>
  <si>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</si>
  <si>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</si>
  <si>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</si>
  <si>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</si>
  <si>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</si>
  <si>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</si>
  <si>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</si>
  <si>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</si>
  <si>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</si>
  <si>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</si>
  <si>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</si>
  <si>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</si>
  <si>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</si>
  <si>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</si>
  <si>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</si>
  <si>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</si>
  <si>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</si>
  <si>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</si>
  <si>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</si>
  <si>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</si>
  <si>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</si>
  <si>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</si>
  <si>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</si>
  <si>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</si>
  <si>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</si>
  <si>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</si>
  <si>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</si>
  <si>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</si>
  <si>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</si>
  <si>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</si>
  <si>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</si>
  <si>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</si>
  <si>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</si>
  <si>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</si>
  <si>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</si>
  <si>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</si>
  <si>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</si>
  <si>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</si>
  <si>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</si>
  <si>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</si>
  <si>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</si>
  <si>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</si>
  <si>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</si>
  <si>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</si>
  <si>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</si>
  <si>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</si>
  <si>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</si>
  <si>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</si>
  <si>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</si>
  <si>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</si>
  <si>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</si>
  <si>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</si>
  <si>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</si>
  <si>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</si>
  <si>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</si>
  <si>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</si>
  <si>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</si>
  <si>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</si>
  <si>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</si>
  <si>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</si>
  <si>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</si>
  <si>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</si>
  <si>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</si>
  <si>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</si>
  <si>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</si>
  <si>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</si>
  <si>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</si>
  <si>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</si>
  <si>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</si>
  <si>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</si>
  <si>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</si>
  <si>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</si>
  <si>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</si>
  <si>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</si>
  <si>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</si>
  <si>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</si>
  <si>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</si>
  <si>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</si>
  <si>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</si>
  <si>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</si>
  <si>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</si>
  <si>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</si>
  <si>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</si>
  <si>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</si>
  <si>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</si>
  <si>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</si>
  <si>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</si>
  <si>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</si>
  <si>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</si>
  <si>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</si>
  <si>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</si>
  <si>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</si>
  <si>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</si>
  <si>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</si>
  <si>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</si>
  <si>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</si>
  <si>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</si>
  <si>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</si>
  <si>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</si>
  <si>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</si>
  <si>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</si>
  <si>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</si>
  <si>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</si>
  <si>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</si>
  <si>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</si>
  <si>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</si>
  <si>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</si>
  <si>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</si>
  <si>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</si>
  <si>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</si>
  <si>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</si>
  <si>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</si>
  <si>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</si>
  <si>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</si>
  <si>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</si>
  <si>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</si>
  <si>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</si>
  <si>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</si>
  <si>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</si>
  <si>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</si>
  <si>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</si>
  <si>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</si>
  <si>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</si>
  <si>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</si>
  <si>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</si>
  <si>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</si>
  <si>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</si>
  <si>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</si>
  <si>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</si>
  <si>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</si>
  <si>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</si>
  <si>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</si>
  <si>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</si>
  <si>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</si>
  <si>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</si>
  <si>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</si>
  <si>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</si>
  <si>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</si>
  <si>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</si>
  <si>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</si>
  <si>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</si>
  <si>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</si>
  <si>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</si>
  <si>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</si>
  <si>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</si>
  <si>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</si>
  <si>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</si>
  <si>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</si>
  <si>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</si>
  <si>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</si>
  <si>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</si>
  <si>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</si>
  <si>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</si>
  <si>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</si>
  <si>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</si>
  <si>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</si>
  <si>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</si>
  <si>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</si>
  <si>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</si>
  <si>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</si>
  <si>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</si>
  <si>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</si>
  <si>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</si>
  <si>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</si>
  <si>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</si>
  <si>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</si>
  <si>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</si>
  <si>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</si>
  <si>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</si>
  <si>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</si>
  <si>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</si>
  <si>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</si>
  <si>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</si>
  <si>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</si>
  <si>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</si>
  <si>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</si>
  <si>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</si>
  <si>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</si>
  <si>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</si>
  <si>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</si>
  <si>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</si>
  <si>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</si>
  <si>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</si>
  <si>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</si>
  <si>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</si>
  <si>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</si>
  <si>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</si>
  <si>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</si>
  <si>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</si>
  <si>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</si>
  <si>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</si>
  <si>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</si>
  <si>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</si>
  <si>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</si>
  <si>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</si>
  <si>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</si>
  <si>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</si>
  <si>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</si>
  <si>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</si>
  <si>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</si>
  <si>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</si>
  <si>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</si>
  <si>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</si>
  <si>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</si>
  <si>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</si>
  <si>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</si>
  <si>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</si>
  <si>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</si>
  <si>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</si>
  <si>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</si>
  <si>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</si>
  <si>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</si>
  <si>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</si>
  <si>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</si>
  <si>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</si>
  <si>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</si>
  <si>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</si>
  <si>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</si>
  <si>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</si>
  <si>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</si>
  <si>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</si>
  <si>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</si>
  <si>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</si>
  <si>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</si>
  <si>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</si>
  <si>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</si>
  <si>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</si>
  <si>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</si>
  <si>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</si>
  <si>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</si>
  <si>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</si>
  <si>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</si>
  <si>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</si>
  <si>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</si>
  <si>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</si>
  <si>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</si>
  <si>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</si>
  <si>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</si>
  <si>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</si>
  <si>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</si>
  <si>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</si>
  <si>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</si>
  <si>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</si>
  <si>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</si>
  <si>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</si>
  <si>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</si>
  <si>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</si>
  <si>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</si>
  <si>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</si>
  <si>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</si>
  <si>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</si>
  <si>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</si>
  <si>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</si>
  <si>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</si>
  <si>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</si>
  <si>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</si>
  <si>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</si>
  <si>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</si>
  <si>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</si>
  <si>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</si>
  <si>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</si>
  <si>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</si>
  <si>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</si>
  <si>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</si>
  <si>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</si>
  <si>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</si>
  <si>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</si>
  <si>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</si>
  <si>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</si>
  <si>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</si>
  <si>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</si>
  <si>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</si>
  <si>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</si>
  <si>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</si>
  <si>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</si>
  <si>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</si>
  <si>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</si>
  <si>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</si>
  <si>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</si>
  <si>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</si>
  <si>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</si>
  <si>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</si>
  <si>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</si>
  <si>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</si>
  <si>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</si>
  <si>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</si>
  <si>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</si>
  <si>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</si>
  <si>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</si>
  <si>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</si>
  <si>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</si>
  <si>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</si>
  <si>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</si>
  <si>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</si>
  <si>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</si>
  <si>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</si>
  <si>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</si>
  <si>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</si>
  <si>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</si>
  <si>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</si>
  <si>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</si>
  <si>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</si>
  <si>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</si>
  <si>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</si>
  <si>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</si>
  <si>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</si>
  <si>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</si>
  <si>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</si>
  <si>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</si>
  <si>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</si>
  <si>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</si>
  <si>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</si>
  <si>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</si>
  <si>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</si>
  <si>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</si>
  <si>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</si>
  <si>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</si>
  <si>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</si>
  <si>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</si>
  <si>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</si>
  <si>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</si>
  <si>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</si>
  <si>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</si>
  <si>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</si>
  <si>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</si>
  <si>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</si>
  <si>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</si>
  <si>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</si>
  <si>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</si>
  <si>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</si>
  <si>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</si>
  <si>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</si>
  <si>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</si>
  <si>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</si>
  <si>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</si>
  <si>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</si>
  <si>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</si>
  <si>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</si>
  <si>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</si>
  <si>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</si>
  <si>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</si>
  <si>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</si>
  <si>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</si>
  <si>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</si>
  <si>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</si>
  <si>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</si>
  <si>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</si>
  <si>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</si>
  <si>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</si>
  <si>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</si>
  <si>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</si>
  <si>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</si>
  <si>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</si>
  <si>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</si>
  <si>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</si>
  <si>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</si>
  <si>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</si>
  <si>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</si>
  <si>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</si>
  <si>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</si>
  <si>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</si>
  <si>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</si>
  <si>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</si>
  <si>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</si>
  <si>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</si>
  <si>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</si>
  <si>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</si>
  <si>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</si>
  <si>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</si>
  <si>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</si>
  <si>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</si>
  <si>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</si>
  <si>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</si>
  <si>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</si>
  <si>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</si>
  <si>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</si>
  <si>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</si>
  <si>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</si>
  <si>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</si>
  <si>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</si>
  <si>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</si>
  <si>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</si>
  <si>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</si>
  <si>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</si>
  <si>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</si>
  <si>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</si>
  <si>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</si>
  <si>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</si>
  <si>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</si>
  <si>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</si>
  <si>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</si>
  <si>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</si>
  <si>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</si>
  <si>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</si>
  <si>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</si>
  <si>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</si>
  <si>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</si>
  <si>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</si>
  <si>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</si>
  <si>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</si>
  <si>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</si>
  <si>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</si>
  <si>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</si>
  <si>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</si>
  <si>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</si>
  <si>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</si>
  <si>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</si>
  <si>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</si>
  <si>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</si>
  <si>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</si>
  <si>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</si>
  <si>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</si>
  <si>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</si>
  <si>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</si>
  <si>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</si>
  <si>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</si>
  <si>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</si>
  <si>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</si>
  <si>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</si>
  <si>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</si>
  <si>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</si>
  <si>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</si>
  <si>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</si>
  <si>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</si>
  <si>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</si>
  <si>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</si>
  <si>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</si>
  <si>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</si>
  <si>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</si>
  <si>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</si>
  <si>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</si>
  <si>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</si>
  <si>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</si>
  <si>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</si>
  <si>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</si>
  <si>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</si>
  <si>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</si>
  <si>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</si>
  <si>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</si>
  <si>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</si>
  <si>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</si>
  <si>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</si>
  <si>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</si>
  <si>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</si>
  <si>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</si>
  <si>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</si>
  <si>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</si>
  <si>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</si>
  <si>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</si>
  <si>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</si>
  <si>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</si>
  <si>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</si>
  <si>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</si>
  <si>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</si>
  <si>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</si>
  <si>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</si>
  <si>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</si>
  <si>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</si>
  <si>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</si>
  <si>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</si>
  <si>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</si>
  <si>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</si>
  <si>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</si>
  <si>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</si>
  <si>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</si>
  <si>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</si>
  <si>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</si>
  <si>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</si>
  <si>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</si>
  <si>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</si>
  <si>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</si>
  <si>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</si>
  <si>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</si>
  <si>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</si>
  <si>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</si>
  <si>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</si>
  <si>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</si>
  <si>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</si>
  <si>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</si>
  <si>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</si>
  <si>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</si>
  <si>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</si>
  <si>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</si>
  <si>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</si>
  <si>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</si>
  <si>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</si>
  <si>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</si>
  <si>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</si>
  <si>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</si>
  <si>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</si>
  <si>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</si>
  <si>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</si>
  <si>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</si>
  <si>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</si>
  <si>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</si>
  <si>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</si>
  <si>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</si>
  <si>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</si>
  <si>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</si>
  <si>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</si>
  <si>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</si>
  <si>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</si>
  <si>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</si>
  <si>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</si>
  <si>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</si>
  <si>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</si>
  <si>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</si>
  <si>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</si>
  <si>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</si>
  <si>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</si>
  <si>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</si>
  <si>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</si>
  <si>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</si>
  <si>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</si>
  <si>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</si>
  <si>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</si>
  <si>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</si>
  <si>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</si>
  <si>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</si>
  <si>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</si>
  <si>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</si>
  <si>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</si>
  <si>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</si>
  <si>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</si>
  <si>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</si>
  <si>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</si>
  <si>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</si>
  <si>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</si>
  <si>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</si>
  <si>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</si>
  <si>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</si>
  <si>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</si>
  <si>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</si>
  <si>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</si>
  <si>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</si>
  <si>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</si>
  <si>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</si>
  <si>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</si>
  <si>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</si>
  <si>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</si>
  <si>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</si>
  <si>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</si>
  <si>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</si>
  <si>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</si>
  <si>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</si>
  <si>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</si>
  <si>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</si>
  <si>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</si>
  <si>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</si>
  <si>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</si>
  <si>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</si>
  <si>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</si>
  <si>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</si>
  <si>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</si>
  <si>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</si>
  <si>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</si>
  <si>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</si>
  <si>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</si>
  <si>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</si>
  <si>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</si>
  <si>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</si>
  <si>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</si>
  <si>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</si>
  <si>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</si>
  <si>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</si>
  <si>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</si>
  <si>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</si>
  <si>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</si>
  <si>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</si>
  <si>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</si>
  <si>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</si>
  <si>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</si>
  <si>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</si>
  <si>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</si>
  <si>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</si>
  <si>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</si>
  <si>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</si>
  <si>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</si>
  <si>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</si>
  <si>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</si>
  <si>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</si>
  <si>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</si>
  <si>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</si>
  <si>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</si>
  <si>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</si>
  <si>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</si>
  <si>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</si>
  <si>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</si>
  <si>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</si>
  <si>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</si>
  <si>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</si>
  <si>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</si>
  <si>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</si>
  <si>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</si>
  <si>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</si>
  <si>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</si>
  <si>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</si>
  <si>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</si>
  <si>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</si>
  <si>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</si>
  <si>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</si>
  <si>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</si>
  <si>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</si>
  <si>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</si>
  <si>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</si>
  <si>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</si>
  <si>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</si>
  <si>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</si>
  <si>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</si>
  <si>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</si>
  <si>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</si>
  <si>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</si>
  <si>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</si>
  <si>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</si>
  <si>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</si>
  <si>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</si>
  <si>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</si>
  <si>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</si>
  <si>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</si>
  <si>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</si>
  <si>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</si>
  <si>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</si>
  <si>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</si>
  <si>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</si>
  <si>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</si>
  <si>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</si>
  <si>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</si>
  <si>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</si>
  <si>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</si>
  <si>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</si>
  <si>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</si>
  <si>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</si>
  <si>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</si>
  <si>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</si>
  <si>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</si>
  <si>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</si>
  <si>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</si>
  <si>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</si>
  <si>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</si>
  <si>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</si>
  <si>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</si>
  <si>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</si>
  <si>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</si>
  <si>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</si>
  <si>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</si>
  <si>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</si>
  <si>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</si>
  <si>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</si>
  <si>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</si>
  <si>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</si>
  <si>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</si>
  <si>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</si>
  <si>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</si>
  <si>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</si>
  <si>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</si>
  <si>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</si>
  <si>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</si>
  <si>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</si>
  <si>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</si>
  <si>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</si>
  <si>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</si>
  <si>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</si>
  <si>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</si>
  <si>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</si>
  <si>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</si>
  <si>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</si>
  <si>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</si>
  <si>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</si>
  <si>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</si>
  <si>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</si>
  <si>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</si>
  <si>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</si>
  <si>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</si>
  <si>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</si>
  <si>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</si>
  <si>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</si>
  <si>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</si>
  <si>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</si>
  <si>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</si>
  <si>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</si>
  <si>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</si>
  <si>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</si>
  <si>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</si>
  <si>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</si>
  <si>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</si>
  <si>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</si>
  <si>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</si>
  <si>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</si>
  <si>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</si>
  <si>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</si>
  <si>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</si>
  <si>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</si>
  <si>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</si>
  <si>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</si>
  <si>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</si>
  <si>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</si>
  <si>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</si>
  <si>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</si>
  <si>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</si>
  <si>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</si>
  <si>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</si>
  <si>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</si>
  <si>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</si>
  <si>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</si>
  <si>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</si>
  <si>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</si>
  <si>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</si>
  <si>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</si>
  <si>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</si>
  <si>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</si>
  <si>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</si>
  <si>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</si>
  <si>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</si>
  <si>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</si>
  <si>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</si>
  <si>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</si>
  <si>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</si>
  <si>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</si>
  <si>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</si>
  <si>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</si>
  <si>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</si>
  <si>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</si>
  <si>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</si>
  <si>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</si>
  <si>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</si>
  <si>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</si>
  <si>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</si>
  <si>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</si>
  <si>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</si>
  <si>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</si>
  <si>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</si>
  <si>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</si>
  <si>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</si>
  <si>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</si>
  <si>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</si>
  <si>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</si>
  <si>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</si>
  <si>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</si>
  <si>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</si>
  <si>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</si>
  <si>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</si>
  <si>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</si>
  <si>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</si>
  <si>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</si>
  <si>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</si>
  <si>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</si>
  <si>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</si>
  <si>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</si>
  <si>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</si>
  <si>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</si>
  <si>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</si>
  <si>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</si>
  <si>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</si>
  <si>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</si>
  <si>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</si>
  <si>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</si>
  <si>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</si>
  <si>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</si>
  <si>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</si>
  <si>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</si>
  <si>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</si>
  <si>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</si>
  <si>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</si>
  <si>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</si>
  <si>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</si>
  <si>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</si>
  <si>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</si>
  <si>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</si>
  <si>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</si>
  <si>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</si>
  <si>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</si>
  <si>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</si>
  <si>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</si>
  <si>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</si>
  <si>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</si>
  <si>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</si>
  <si>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</si>
  <si>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</si>
  <si>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</si>
  <si>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</si>
  <si>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</si>
  <si>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</si>
  <si>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</si>
  <si>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</si>
  <si>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</si>
  <si>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</si>
  <si>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</si>
  <si>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</si>
  <si>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</si>
  <si>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</si>
  <si>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</si>
  <si>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</si>
  <si>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</si>
  <si>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</si>
  <si>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</si>
  <si>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</si>
  <si>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</si>
  <si>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</si>
  <si>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</si>
  <si>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</si>
  <si>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</si>
  <si>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</si>
  <si>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</si>
  <si>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</si>
  <si>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</si>
  <si>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</si>
  <si>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</si>
  <si>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</si>
  <si>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</si>
  <si>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</si>
  <si>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</si>
  <si>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</si>
  <si>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</si>
  <si>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</si>
  <si>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</si>
  <si>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</si>
  <si>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</si>
  <si>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</si>
  <si>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</si>
  <si>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</si>
  <si>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</si>
  <si>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</si>
  <si>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</si>
  <si>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</si>
  <si>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</si>
  <si>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</si>
  <si>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</si>
  <si>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</si>
  <si>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</si>
  <si>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</si>
  <si>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</si>
  <si>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</si>
  <si>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</si>
  <si>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</si>
  <si>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</si>
  <si>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</si>
  <si>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</si>
  <si>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</si>
  <si>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</si>
  <si>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</si>
  <si>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</si>
  <si>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</si>
  <si>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</si>
  <si>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</si>
  <si>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</si>
  <si>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</si>
  <si>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</si>
  <si>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</si>
  <si>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</si>
  <si>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</si>
  <si>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</si>
  <si>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</si>
  <si>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</si>
  <si>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</si>
  <si>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</si>
  <si>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</si>
  <si>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</si>
  <si>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</si>
  <si>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</si>
  <si>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</si>
  <si>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</si>
  <si>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</si>
  <si>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</si>
  <si>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</si>
  <si>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</si>
  <si>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</si>
  <si>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</si>
  <si>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</si>
  <si>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</si>
  <si>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</si>
  <si>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</si>
  <si>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</si>
  <si>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</si>
  <si>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</si>
  <si>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</si>
  <si>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</si>
  <si>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</si>
  <si>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</si>
  <si>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</si>
  <si>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</si>
  <si>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</si>
  <si>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</si>
  <si>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</si>
  <si>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</si>
  <si>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</si>
  <si>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</si>
  <si>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</si>
  <si>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</si>
  <si>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</si>
  <si>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</si>
  <si>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</si>
  <si>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</si>
  <si>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</si>
  <si>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</si>
  <si>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</si>
  <si>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</si>
  <si>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</si>
  <si>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</si>
  <si>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</si>
  <si>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</si>
  <si>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</si>
  <si>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</si>
  <si>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</si>
  <si>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</si>
  <si>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</si>
  <si>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</si>
  <si>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</si>
  <si>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</si>
  <si>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</si>
  <si>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</si>
  <si>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</si>
  <si>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</si>
  <si>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</si>
  <si>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</si>
  <si>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</si>
  <si>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</si>
  <si>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</si>
  <si>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</si>
  <si>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</si>
  <si>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</si>
  <si>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</si>
  <si>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</si>
  <si>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</si>
  <si>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</si>
  <si>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</si>
  <si>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</si>
  <si>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</si>
  <si>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</si>
  <si>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</si>
  <si>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</si>
  <si>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</si>
  <si>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</si>
  <si>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</si>
  <si>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</si>
  <si>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</si>
  <si>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</si>
  <si>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</si>
  <si>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</si>
  <si>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</si>
  <si>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</si>
  <si>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</si>
  <si>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</si>
  <si>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</si>
  <si>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</si>
  <si>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</si>
  <si>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</si>
  <si>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</si>
  <si>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</si>
  <si>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</si>
  <si>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</si>
  <si>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</si>
  <si>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</si>
  <si>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</si>
  <si>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</si>
  <si>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</si>
  <si>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</si>
  <si>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</si>
  <si>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</si>
  <si>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</si>
  <si>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</si>
  <si>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</si>
  <si>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</si>
  <si>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</si>
  <si>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</si>
  <si>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</si>
  <si>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</si>
  <si>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</si>
  <si>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</si>
  <si>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</si>
  <si>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</si>
  <si>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</si>
  <si>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</si>
  <si>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</si>
  <si>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</si>
  <si>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</si>
  <si>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</si>
  <si>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</si>
  <si>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</si>
  <si>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</si>
  <si>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</si>
  <si>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</si>
  <si>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</si>
  <si>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</si>
  <si>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</si>
  <si>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</si>
  <si>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</si>
  <si>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</si>
  <si>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</si>
  <si>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</si>
  <si>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</si>
  <si>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</si>
  <si>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</si>
  <si>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</si>
  <si>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</si>
  <si>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</si>
  <si>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</si>
  <si>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</si>
  <si>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</si>
  <si>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</si>
  <si>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</si>
  <si>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</si>
  <si>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</si>
  <si>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</si>
  <si>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</si>
  <si>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</si>
  <si>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</si>
  <si>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</si>
  <si>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</si>
  <si>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</si>
  <si>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</si>
  <si>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</si>
  <si>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</si>
  <si>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</si>
  <si>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</si>
  <si>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</si>
  <si>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</si>
  <si>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</si>
  <si>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</si>
  <si>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</si>
  <si>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</si>
  <si>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</si>
  <si>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</si>
  <si>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</si>
  <si>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</si>
  <si>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</si>
  <si>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</si>
  <si>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</si>
  <si>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</si>
  <si>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</si>
  <si>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</si>
  <si>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</si>
  <si>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</si>
  <si>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</si>
  <si>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</si>
  <si>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</si>
  <si>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</si>
  <si>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</si>
  <si>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</si>
  <si>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</si>
  <si>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</si>
  <si>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</si>
  <si>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</si>
  <si>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</si>
  <si>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</si>
  <si>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</si>
  <si>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</si>
  <si>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</si>
  <si>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</si>
  <si>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</si>
  <si>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</si>
  <si>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</si>
  <si>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</si>
  <si>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</si>
  <si>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</si>
  <si>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</si>
  <si>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</si>
  <si>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</si>
  <si>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</si>
  <si>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</si>
  <si>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</si>
  <si>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</si>
  <si>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</si>
  <si>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</si>
  <si>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</si>
  <si>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</si>
  <si>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</si>
  <si>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</si>
  <si>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</si>
  <si>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</si>
  <si>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</si>
  <si>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</si>
  <si>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</si>
  <si>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</si>
  <si>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</si>
  <si>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</si>
  <si>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</si>
  <si>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</si>
  <si>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</si>
  <si>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</si>
  <si>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</si>
  <si>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</si>
  <si>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</si>
  <si>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</si>
  <si>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</si>
  <si>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</si>
  <si>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</si>
  <si>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</si>
  <si>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</si>
  <si>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</si>
  <si>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</si>
  <si>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</si>
  <si>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</si>
  <si>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</si>
  <si>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</si>
  <si>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</si>
  <si>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</si>
  <si>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</si>
  <si>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</si>
  <si>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</si>
  <si>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</si>
  <si>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</si>
  <si>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</si>
  <si>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</si>
  <si>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</si>
  <si>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</si>
  <si>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</si>
  <si>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</si>
  <si>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</si>
  <si>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</si>
  <si>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</si>
  <si>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</si>
  <si>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</si>
  <si>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</si>
  <si>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</si>
  <si>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</si>
  <si>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</si>
  <si>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</si>
  <si>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</si>
  <si>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</si>
  <si>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</si>
  <si>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</si>
  <si>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</si>
  <si>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</si>
  <si>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</si>
  <si>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</si>
  <si>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</si>
  <si>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</si>
  <si>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</si>
  <si>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</si>
  <si>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</si>
  <si>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</si>
  <si>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</si>
  <si>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</si>
  <si>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</si>
  <si>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</si>
  <si>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</si>
  <si>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</si>
  <si>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</si>
  <si>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</si>
  <si>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</si>
  <si>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</si>
  <si>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</si>
  <si>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</si>
  <si>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</si>
  <si>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</si>
  <si>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</si>
  <si>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</si>
  <si>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</si>
  <si>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</si>
  <si>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</si>
  <si>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</si>
  <si>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</si>
  <si>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</si>
  <si>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</si>
  <si>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</si>
  <si>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</si>
  <si>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</si>
  <si>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</si>
  <si>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</si>
  <si>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</si>
  <si>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</si>
  <si>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</si>
  <si>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</si>
  <si>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</si>
  <si>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</si>
  <si>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</si>
  <si>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</si>
  <si>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</si>
  <si>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</si>
  <si>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</si>
  <si>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</si>
  <si>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</si>
  <si>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</si>
  <si>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</si>
  <si>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</si>
  <si>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</si>
  <si>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</si>
  <si>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</si>
  <si>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</si>
  <si>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</si>
  <si>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</si>
  <si>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</si>
  <si>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</si>
  <si>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</si>
  <si>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</si>
  <si>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</si>
  <si>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</si>
  <si>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</si>
  <si>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</si>
  <si>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</si>
  <si>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</si>
  <si>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</si>
  <si>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</si>
  <si>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</si>
  <si>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</si>
  <si>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</si>
  <si>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</si>
  <si>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</si>
  <si>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</si>
  <si>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</si>
  <si>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</si>
  <si>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</si>
  <si>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</si>
  <si>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</si>
  <si>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</si>
  <si>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</si>
  <si>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</si>
  <si>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</si>
  <si>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</si>
  <si>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</si>
  <si>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</si>
  <si>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</si>
  <si>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</si>
  <si>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</si>
  <si>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</si>
  <si>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</si>
  <si>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</si>
  <si>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</si>
  <si>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</si>
  <si>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</si>
  <si>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</si>
  <si>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</si>
  <si>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</si>
  <si>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</si>
  <si>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</si>
  <si>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</si>
  <si>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</si>
  <si>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</si>
  <si>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</si>
  <si>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</si>
  <si>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</si>
  <si>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</si>
  <si>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</si>
  <si>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</si>
  <si>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</si>
  <si>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</si>
  <si>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</si>
  <si>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</si>
  <si>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</si>
  <si>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</si>
  <si>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</si>
  <si>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</si>
  <si>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</si>
  <si>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</si>
  <si>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</si>
  <si>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</si>
  <si>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</si>
  <si>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</si>
  <si>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</si>
  <si>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</si>
  <si>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</si>
  <si>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</si>
  <si>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</si>
  <si>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</si>
  <si>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</si>
  <si>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</si>
  <si>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</si>
  <si>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</si>
  <si>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</si>
  <si>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</si>
  <si>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</si>
  <si>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</si>
  <si>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</si>
  <si>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</si>
  <si>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</si>
  <si>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</si>
  <si>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</si>
  <si>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</si>
  <si>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</si>
  <si>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</si>
  <si>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</si>
  <si>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</si>
  <si>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</si>
  <si>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</si>
  <si>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</si>
  <si>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</si>
  <si>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</si>
  <si>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</si>
  <si>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</si>
  <si>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</si>
  <si>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</si>
  <si>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</si>
  <si>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</si>
  <si>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</si>
  <si>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</si>
  <si>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</si>
  <si>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</si>
  <si>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</si>
  <si>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</si>
  <si>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</si>
  <si>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</si>
  <si>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</si>
  <si>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</si>
  <si>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</si>
  <si>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</si>
  <si>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</si>
  <si>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</si>
  <si>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</si>
  <si>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</si>
  <si>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</si>
  <si>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</si>
  <si>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</si>
  <si>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</si>
  <si>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</si>
  <si>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</si>
  <si>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</si>
  <si>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</si>
  <si>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</si>
  <si>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</si>
  <si>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</si>
  <si>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</si>
  <si>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</si>
  <si>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</si>
  <si>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</si>
  <si>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</si>
  <si>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</si>
  <si>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</si>
  <si>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</si>
  <si>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</si>
  <si>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</si>
  <si>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</si>
  <si>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</si>
  <si>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</si>
  <si>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</si>
  <si>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</si>
  <si>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</si>
  <si>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</si>
  <si>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</si>
  <si>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</si>
  <si>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</si>
  <si>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</si>
  <si>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</si>
  <si>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</si>
  <si>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</si>
  <si>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</si>
  <si>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</si>
  <si>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</si>
  <si>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</si>
  <si>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</si>
  <si>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</si>
  <si>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</si>
  <si>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</si>
  <si>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</si>
  <si>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</si>
  <si>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</si>
  <si>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</si>
  <si>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</si>
  <si>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</si>
  <si>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</si>
  <si>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</si>
  <si>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</si>
  <si>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</si>
  <si>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</si>
  <si>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</si>
  <si>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</si>
  <si>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</si>
  <si>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</si>
  <si>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</si>
  <si>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</si>
  <si>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</si>
  <si>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</si>
  <si>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</si>
  <si>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</si>
  <si>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</si>
  <si>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</si>
  <si>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</si>
  <si>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</si>
  <si>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</si>
  <si>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</si>
  <si>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</si>
  <si>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</si>
  <si>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</si>
  <si>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</si>
  <si>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</si>
  <si>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</si>
  <si>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</si>
  <si>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</si>
  <si>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</si>
  <si>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</si>
  <si>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</si>
  <si>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</si>
  <si>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</si>
  <si>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</si>
  <si>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</si>
  <si>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</si>
  <si>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</si>
  <si>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</si>
  <si>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</si>
  <si>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</si>
  <si>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</si>
  <si>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</si>
  <si>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</si>
  <si>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</si>
  <si>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</si>
  <si>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</si>
  <si>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</si>
  <si>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</si>
  <si>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</si>
  <si>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</si>
  <si>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</si>
  <si>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</si>
  <si>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</si>
  <si>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</si>
  <si>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</si>
  <si>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</si>
  <si>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</si>
  <si>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</si>
  <si>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</si>
  <si>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</si>
  <si>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</si>
  <si>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</si>
  <si>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</si>
  <si>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</si>
  <si>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</si>
  <si>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</si>
  <si>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</si>
  <si>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</si>
  <si>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</si>
  <si>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</si>
  <si>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</si>
  <si>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</si>
  <si>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</si>
  <si>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</si>
  <si>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</si>
  <si>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</si>
  <si>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</si>
  <si>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</si>
  <si>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</si>
  <si>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</si>
  <si>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</si>
  <si>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</si>
  <si>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</si>
  <si>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</si>
  <si>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</si>
  <si>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</si>
  <si>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</si>
  <si>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</si>
  <si>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</si>
  <si>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</si>
  <si>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</si>
  <si>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</si>
  <si>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</si>
  <si>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</si>
  <si>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</si>
  <si>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</si>
  <si>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</si>
  <si>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</si>
  <si>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</si>
  <si>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</si>
  <si>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</si>
  <si>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</si>
  <si>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</si>
  <si>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</si>
  <si>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</si>
  <si>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</si>
  <si>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</si>
  <si>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</si>
  <si>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</si>
  <si>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</si>
  <si>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</si>
  <si>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</si>
  <si>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</si>
  <si>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</si>
  <si>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</si>
  <si>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</si>
  <si>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</si>
  <si>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</si>
  <si>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</si>
  <si>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</si>
  <si>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</si>
  <si>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</si>
  <si>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</si>
  <si>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</si>
  <si>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</si>
  <si>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</si>
  <si>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</si>
  <si>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</si>
  <si>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</si>
  <si>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</si>
  <si>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</si>
  <si>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</si>
  <si>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</si>
  <si>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</si>
  <si>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</si>
  <si>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</si>
  <si>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</si>
  <si>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</si>
  <si>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</si>
  <si>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</si>
  <si>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</si>
  <si>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</si>
  <si>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</si>
  <si>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</si>
  <si>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</si>
  <si>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</si>
  <si>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</si>
  <si>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</si>
  <si>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</si>
  <si>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</si>
  <si>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</si>
  <si>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</si>
  <si>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</si>
  <si>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</si>
  <si>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</si>
  <si>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</si>
  <si>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</si>
  <si>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</si>
  <si>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</si>
  <si>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</si>
  <si>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</si>
  <si>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</si>
  <si>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</si>
  <si>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</si>
  <si>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</si>
  <si>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</si>
  <si>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</si>
  <si>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</si>
  <si>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</si>
  <si>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</si>
  <si>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</si>
  <si>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</si>
  <si>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</si>
  <si>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</si>
  <si>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</si>
  <si>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</si>
  <si>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</si>
  <si>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</si>
  <si>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</si>
  <si>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</si>
  <si>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</si>
  <si>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</si>
  <si>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</si>
  <si>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</si>
  <si>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</si>
  <si>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</si>
  <si>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</si>
  <si>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</si>
  <si>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</si>
  <si>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</si>
  <si>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</si>
  <si>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</si>
  <si>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</si>
  <si>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</si>
  <si>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</si>
  <si>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</si>
  <si>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</si>
  <si>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</si>
  <si>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</si>
  <si>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</si>
  <si>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</si>
  <si>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</si>
  <si>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</si>
  <si>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</si>
  <si>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</si>
  <si>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</si>
  <si>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</si>
  <si>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</si>
  <si>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</si>
  <si>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</si>
  <si>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</si>
  <si>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</si>
  <si>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</si>
  <si>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</si>
  <si>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</si>
  <si>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</si>
  <si>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</si>
  <si>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</si>
  <si>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</si>
  <si>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</si>
  <si>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</si>
  <si>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</si>
  <si>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</si>
  <si>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</si>
  <si>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</si>
  <si>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</si>
  <si>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</si>
  <si>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</si>
  <si>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</si>
  <si>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</si>
  <si>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</si>
  <si>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</si>
  <si>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</si>
  <si>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</si>
  <si>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</si>
  <si>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</si>
  <si>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</si>
  <si>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</si>
  <si>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</si>
  <si>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</si>
  <si>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</si>
  <si>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</si>
  <si>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</si>
  <si>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</si>
  <si>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</si>
  <si>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</si>
  <si>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</si>
  <si>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</si>
  <si>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</si>
  <si>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</si>
  <si>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</si>
  <si>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</si>
  <si>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</si>
  <si>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</si>
  <si>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</si>
  <si>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</si>
  <si>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</si>
  <si>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</si>
  <si>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</si>
  <si>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</si>
  <si>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</si>
  <si>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</si>
  <si>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</si>
  <si>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</si>
  <si>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</si>
  <si>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</si>
  <si>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</si>
  <si>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</si>
  <si>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</si>
  <si>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</si>
  <si>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</si>
  <si>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</si>
  <si>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</si>
  <si>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</si>
  <si>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</si>
  <si>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</si>
  <si>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</si>
  <si>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</si>
  <si>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</si>
  <si>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</si>
  <si>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</si>
  <si>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</si>
  <si>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</si>
  <si>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</si>
  <si>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</si>
  <si>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</si>
  <si>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</si>
  <si>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</si>
  <si>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</si>
  <si>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</si>
  <si>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</si>
  <si>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</si>
  <si>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</si>
  <si>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</si>
  <si>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</si>
  <si>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</si>
  <si>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</si>
  <si>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</si>
  <si>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</si>
  <si>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</si>
  <si>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</si>
  <si>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</si>
  <si>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</si>
  <si>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</si>
  <si>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</si>
  <si>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</si>
  <si>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</si>
  <si>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</si>
  <si>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</si>
  <si>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</si>
  <si>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</si>
  <si>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</si>
  <si>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</si>
  <si>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</si>
  <si>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</si>
  <si>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</si>
  <si>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</si>
  <si>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</si>
  <si>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</si>
  <si>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</si>
  <si>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</si>
  <si>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</si>
  <si>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</si>
  <si>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</si>
  <si>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</si>
  <si>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</si>
  <si>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</si>
  <si>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</si>
  <si>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</si>
  <si>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</si>
  <si>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</si>
  <si>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</si>
  <si>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</si>
  <si>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</si>
  <si>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</si>
  <si>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</si>
  <si>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</si>
  <si>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</si>
  <si>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</si>
  <si>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</si>
  <si>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</si>
  <si>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</si>
  <si>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</si>
  <si>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</si>
  <si>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</si>
  <si>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</si>
  <si>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</si>
  <si>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</si>
  <si>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</si>
  <si>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</si>
  <si>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</si>
  <si>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</si>
  <si>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</si>
  <si>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</si>
  <si>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</si>
  <si>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</si>
  <si>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</si>
  <si>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</si>
  <si>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</si>
  <si>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</si>
  <si>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</si>
  <si>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</si>
  <si>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</si>
  <si>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</si>
  <si>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</si>
  <si>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</si>
  <si>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</si>
  <si>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</si>
  <si>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</si>
  <si>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</si>
  <si>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</si>
  <si>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</si>
  <si>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</si>
  <si>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</si>
  <si>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</si>
  <si>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</si>
  <si>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</si>
  <si>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</si>
  <si>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</si>
  <si>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</si>
  <si>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</si>
  <si>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</si>
  <si>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</si>
  <si>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</si>
  <si>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</si>
  <si>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</si>
  <si>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</si>
  <si>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</si>
  <si>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</si>
  <si>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</si>
  <si>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</si>
  <si>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</si>
  <si>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</si>
  <si>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</si>
  <si>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</si>
  <si>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</si>
  <si>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</si>
  <si>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</si>
  <si>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</si>
  <si>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</si>
  <si>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</si>
  <si>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</si>
  <si>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</si>
  <si>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</si>
  <si>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</si>
  <si>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</si>
  <si>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</si>
  <si>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</si>
  <si>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</si>
  <si>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</si>
  <si>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</si>
  <si>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</si>
  <si>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</si>
  <si>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</si>
  <si>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</si>
  <si>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</si>
  <si>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</si>
  <si>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</si>
  <si>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</si>
  <si>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</si>
  <si>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</si>
  <si>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</si>
  <si>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</si>
  <si>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</si>
  <si>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</si>
  <si>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</si>
  <si>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</si>
  <si>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</si>
  <si>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</si>
  <si>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</si>
  <si>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</si>
  <si>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</si>
  <si>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</si>
  <si>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</si>
  <si>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</si>
  <si>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</si>
  <si>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</si>
  <si>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</si>
  <si>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</si>
  <si>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</si>
  <si>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</si>
  <si>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</si>
  <si>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</si>
  <si>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</si>
  <si>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</si>
  <si>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</si>
  <si>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</si>
  <si>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</si>
  <si>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</si>
  <si>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</si>
  <si>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</si>
  <si>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</si>
  <si>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</si>
  <si>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</si>
  <si>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</si>
  <si>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</si>
  <si>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</si>
  <si>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</si>
  <si>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</si>
  <si>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</si>
  <si>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</si>
  <si>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</si>
  <si>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</si>
  <si>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</si>
  <si>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</si>
  <si>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</si>
  <si>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</si>
  <si>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</si>
  <si>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</si>
  <si>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</si>
  <si>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</si>
  <si>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</si>
  <si>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</si>
  <si>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</si>
  <si>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</si>
  <si>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</si>
  <si>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</si>
  <si>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</si>
  <si>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</si>
  <si>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</si>
  <si>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</si>
  <si>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</si>
  <si>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</si>
  <si>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</si>
  <si>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</si>
  <si>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</si>
  <si>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</si>
  <si>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</si>
  <si>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</si>
  <si>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</si>
  <si>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</si>
  <si>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</si>
  <si>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</si>
  <si>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</si>
  <si>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</si>
  <si>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</si>
  <si>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</si>
  <si>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</si>
  <si>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</si>
  <si>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</si>
  <si>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</si>
  <si>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</si>
  <si>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</si>
  <si>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</si>
  <si>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</si>
  <si>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</si>
  <si>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</si>
  <si>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</si>
  <si>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</si>
  <si>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</si>
  <si>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</si>
  <si>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</si>
  <si>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</si>
  <si>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</si>
  <si>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</si>
  <si>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</si>
  <si>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</si>
  <si>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</si>
  <si>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</si>
  <si>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</si>
  <si>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</si>
  <si>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</si>
  <si>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</si>
  <si>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</si>
  <si>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</si>
  <si>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</si>
  <si>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</si>
  <si>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</si>
  <si>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</si>
  <si>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</si>
  <si>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</si>
  <si>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</si>
  <si>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</si>
  <si>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</si>
  <si>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</si>
  <si>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</si>
  <si>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</si>
  <si>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</si>
  <si>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</si>
  <si>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</si>
  <si>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</si>
  <si>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</si>
  <si>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</si>
  <si>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</si>
  <si>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</si>
  <si>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</si>
  <si>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</si>
  <si>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</si>
  <si>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</si>
  <si>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</si>
  <si>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</si>
  <si>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</si>
  <si>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</si>
  <si>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</si>
  <si>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</si>
  <si>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</si>
  <si>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</si>
  <si>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</si>
  <si>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</si>
  <si>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</si>
  <si>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</si>
  <si>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</si>
  <si>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</si>
  <si>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</si>
  <si>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</si>
  <si>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</si>
  <si>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</si>
  <si>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</si>
  <si>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</si>
  <si>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</si>
  <si>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</si>
  <si>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</si>
  <si>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</si>
  <si>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</si>
  <si>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</si>
  <si>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</si>
  <si>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</si>
  <si>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</si>
  <si>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</si>
  <si>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</si>
  <si>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</si>
  <si>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</si>
  <si>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</si>
  <si>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</si>
  <si>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</si>
  <si>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</si>
  <si>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</si>
  <si>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</si>
  <si>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</si>
  <si>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</si>
  <si>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</si>
  <si>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</si>
  <si>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</si>
  <si>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</si>
  <si>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</si>
  <si>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</si>
  <si>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</si>
  <si>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</si>
  <si>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</si>
  <si>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</si>
  <si>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</si>
  <si>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</si>
  <si>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</si>
  <si>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</si>
  <si>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</si>
  <si>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</si>
  <si>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</si>
  <si>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</si>
  <si>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</si>
  <si>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</si>
  <si>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</si>
  <si>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</si>
  <si>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</si>
  <si>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</si>
  <si>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</si>
  <si>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</si>
  <si>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</si>
  <si>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</si>
  <si>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</si>
  <si>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</si>
  <si>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</si>
  <si>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</si>
  <si>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</si>
  <si>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</si>
  <si>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</si>
  <si>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</si>
  <si>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</si>
  <si>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</si>
  <si>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</si>
  <si>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</si>
  <si>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</si>
  <si>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</si>
  <si>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</si>
  <si>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</si>
  <si>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</si>
  <si>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</si>
  <si>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</si>
  <si>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</si>
  <si>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</si>
  <si>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</si>
  <si>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</si>
  <si>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</si>
  <si>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</si>
  <si>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</si>
  <si>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</si>
  <si>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</si>
  <si>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</si>
  <si>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</si>
  <si>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</si>
  <si>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</si>
  <si>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</si>
  <si>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</si>
  <si>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</si>
  <si>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</si>
  <si>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</si>
  <si>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</si>
  <si>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</si>
  <si>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</si>
  <si>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</si>
  <si>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</si>
  <si>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</si>
  <si>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</si>
  <si>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</si>
  <si>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</si>
  <si>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</si>
  <si>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</si>
  <si>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</si>
  <si>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</si>
  <si>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</si>
  <si>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</si>
  <si>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</si>
  <si>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</si>
  <si>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</si>
  <si>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</si>
  <si>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</si>
  <si>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</si>
  <si>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</si>
  <si>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</si>
  <si>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</si>
  <si>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</si>
  <si>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</si>
  <si>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</si>
  <si>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</si>
  <si>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</si>
  <si>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</si>
  <si>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</si>
  <si>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</si>
  <si>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</si>
  <si>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</si>
  <si>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</si>
  <si>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</si>
  <si>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</si>
  <si>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</si>
  <si>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</si>
  <si>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</si>
  <si>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</si>
  <si>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</si>
  <si>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</si>
  <si>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</si>
  <si>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</si>
  <si>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</si>
  <si>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</si>
  <si>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</si>
  <si>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</si>
  <si>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</si>
  <si>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</si>
  <si>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</si>
  <si>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</si>
  <si>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</si>
  <si>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</si>
  <si>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</si>
  <si>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</si>
  <si>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</si>
  <si>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</si>
  <si>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</si>
  <si>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</si>
  <si>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</si>
  <si>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</si>
  <si>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</si>
  <si>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</si>
  <si>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</si>
  <si>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</si>
  <si>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</si>
  <si>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</si>
  <si>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</si>
  <si>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</si>
  <si>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</si>
  <si>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</si>
  <si>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</si>
  <si>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</si>
  <si>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</si>
  <si>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</si>
  <si>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</si>
  <si>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</si>
  <si>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</si>
  <si>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</si>
  <si>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</si>
  <si>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</si>
  <si>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</si>
  <si>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</si>
  <si>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</si>
  <si>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</si>
  <si>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</si>
  <si>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</si>
  <si>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</si>
  <si>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</si>
  <si>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</si>
  <si>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</si>
  <si>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</si>
  <si>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</si>
  <si>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</si>
  <si>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</si>
  <si>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</si>
  <si>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</si>
  <si>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</si>
  <si>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</si>
  <si>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</si>
  <si>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</si>
  <si>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</si>
  <si>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</si>
  <si>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</si>
  <si>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</si>
  <si>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</si>
  <si>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</si>
  <si>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</si>
  <si>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</si>
  <si>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</si>
  <si>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</si>
  <si>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</si>
  <si>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</si>
  <si>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</si>
  <si>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</si>
  <si>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</si>
  <si>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</si>
  <si>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</si>
  <si>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</si>
  <si>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</si>
  <si>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</si>
  <si>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</si>
  <si>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</si>
  <si>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</si>
  <si>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</si>
  <si>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</si>
  <si>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</si>
  <si>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</si>
  <si>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</si>
  <si>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</si>
  <si>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</si>
  <si>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</si>
  <si>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</si>
  <si>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</si>
  <si>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</si>
  <si>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</si>
  <si>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</si>
  <si>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</si>
  <si>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</si>
  <si>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</si>
  <si>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</si>
  <si>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</si>
  <si>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</si>
  <si>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</si>
  <si>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</si>
  <si>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</si>
  <si>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</si>
  <si>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</si>
  <si>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</si>
  <si>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</si>
  <si>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</si>
  <si>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</si>
  <si>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</si>
  <si>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</si>
  <si>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</si>
  <si>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</si>
  <si>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</si>
  <si>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</si>
  <si>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</si>
  <si>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</si>
  <si>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</si>
  <si>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</si>
  <si>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</si>
  <si>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</si>
  <si>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</si>
  <si>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</si>
  <si>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</si>
  <si>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</si>
  <si>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</si>
  <si>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</si>
  <si>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</si>
  <si>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</si>
  <si>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</si>
  <si>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</si>
  <si>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</si>
  <si>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</si>
  <si>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</si>
  <si>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</si>
  <si>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</si>
  <si>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</si>
  <si>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</si>
  <si>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</si>
  <si>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</si>
  <si>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</si>
  <si>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</si>
  <si>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</si>
  <si>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</si>
  <si>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</si>
  <si>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</si>
  <si>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</si>
  <si>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</si>
  <si>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</si>
  <si>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</si>
  <si>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</si>
  <si>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</si>
  <si>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</si>
  <si>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</si>
  <si>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</si>
  <si>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</si>
  <si>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</si>
  <si>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</si>
  <si>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</si>
  <si>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</si>
  <si>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</si>
  <si>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</si>
  <si>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</si>
  <si>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</si>
  <si>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</si>
  <si>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</si>
  <si>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</si>
  <si>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</si>
  <si>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</si>
  <si>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</si>
  <si>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</si>
  <si>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</si>
  <si>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</si>
  <si>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</si>
  <si>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</si>
  <si>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</si>
  <si>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</si>
  <si>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</si>
  <si>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</si>
  <si>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</si>
  <si>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</si>
  <si>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</si>
  <si>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</si>
  <si>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</si>
  <si>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</si>
  <si>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</si>
  <si>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</si>
  <si>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</si>
  <si>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</si>
  <si>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</si>
  <si>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</si>
  <si>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</si>
  <si>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</si>
  <si>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</si>
  <si>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</si>
  <si>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</si>
  <si>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</si>
  <si>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</si>
  <si>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</si>
  <si>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</si>
  <si>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</si>
  <si>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</si>
  <si>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</si>
  <si>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</si>
  <si>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</si>
  <si>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</si>
  <si>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</si>
  <si>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</si>
  <si>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</si>
  <si>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</si>
  <si>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</si>
  <si>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</si>
  <si>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</si>
  <si>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</si>
  <si>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</si>
  <si>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</si>
  <si>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</si>
  <si>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</si>
  <si>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</si>
  <si>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</si>
  <si>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</si>
  <si>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</si>
  <si>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</si>
  <si>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</si>
  <si>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</si>
  <si>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</si>
  <si>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</si>
  <si>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</si>
  <si>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</si>
  <si>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</si>
  <si>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</si>
  <si>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</si>
  <si>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</si>
  <si>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</si>
  <si>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</si>
  <si>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</si>
  <si>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</si>
  <si>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</si>
  <si>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</si>
  <si>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</si>
  <si>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</si>
  <si>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</si>
  <si>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</si>
  <si>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</si>
  <si>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</si>
  <si>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</si>
  <si>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</si>
  <si>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</si>
  <si>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</si>
  <si>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</si>
  <si>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</si>
  <si>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</si>
  <si>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</si>
  <si>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</si>
  <si>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</si>
  <si>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</si>
  <si>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</si>
  <si>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</si>
  <si>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</si>
  <si>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</si>
  <si>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</si>
  <si>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</si>
  <si>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</si>
  <si>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</si>
  <si>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</si>
  <si>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</si>
  <si>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</si>
  <si>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</si>
  <si>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</si>
  <si>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</si>
  <si>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</si>
  <si>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</si>
  <si>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</si>
  <si>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</si>
  <si>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</si>
  <si>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</si>
  <si>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</si>
  <si>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</si>
  <si>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</si>
  <si>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</si>
  <si>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</si>
  <si>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</si>
  <si>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</si>
  <si>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</si>
  <si>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</si>
  <si>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</si>
  <si>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</si>
  <si>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</si>
  <si>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</si>
  <si>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</si>
  <si>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</si>
  <si>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</si>
  <si>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</si>
  <si>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</si>
  <si>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</si>
  <si>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</si>
  <si>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</si>
  <si>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</si>
  <si>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</si>
  <si>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</si>
  <si>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</si>
  <si>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</si>
  <si>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</si>
  <si>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</si>
  <si>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</si>
  <si>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</si>
  <si>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</si>
  <si>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</si>
  <si>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</si>
  <si>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</si>
  <si>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</si>
  <si>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</si>
  <si>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</si>
  <si>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</si>
  <si>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</si>
  <si>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</si>
  <si>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</si>
  <si>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</si>
  <si>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</si>
  <si>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</si>
  <si>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</si>
  <si>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</si>
  <si>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</si>
  <si>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</si>
  <si>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</si>
  <si>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</si>
  <si>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</si>
  <si>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</si>
  <si>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</si>
  <si>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</si>
  <si>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</si>
  <si>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</si>
  <si>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</si>
  <si>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</si>
  <si>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</si>
  <si>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</si>
  <si>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</si>
  <si>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</si>
  <si>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</si>
  <si>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</si>
  <si>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</si>
  <si>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</si>
  <si>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</si>
  <si>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</si>
  <si>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</si>
  <si>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</si>
  <si>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</si>
  <si>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</si>
  <si>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</si>
  <si>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</si>
  <si>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</si>
  <si>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</si>
  <si>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</si>
  <si>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</si>
  <si>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</si>
  <si>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</si>
  <si>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</si>
  <si>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</si>
  <si>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</si>
  <si>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</si>
  <si>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</si>
  <si>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</si>
  <si>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</si>
  <si>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</si>
  <si>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</si>
  <si>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</si>
  <si>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</si>
  <si>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</si>
  <si>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</si>
  <si>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</si>
  <si>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</si>
  <si>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</si>
  <si>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</si>
  <si>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</si>
  <si>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</si>
  <si>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</si>
  <si>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</si>
  <si>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</si>
  <si>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</si>
  <si>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</si>
  <si>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</si>
  <si>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</si>
  <si>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</si>
  <si>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</si>
  <si>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</si>
  <si>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</si>
  <si>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</si>
  <si>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</si>
  <si>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</si>
  <si>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</si>
  <si>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</si>
  <si>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</si>
  <si>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</si>
  <si>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</si>
  <si>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</si>
  <si>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</si>
  <si>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</si>
  <si>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</si>
  <si>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</si>
  <si>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</si>
  <si>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</si>
  <si>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</si>
  <si>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</si>
  <si>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</si>
  <si>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</si>
  <si>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</si>
  <si>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</si>
  <si>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</si>
  <si>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</si>
  <si>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</si>
  <si>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</si>
  <si>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</si>
  <si>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</si>
  <si>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</si>
  <si>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</si>
  <si>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</si>
  <si>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</si>
  <si>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</si>
  <si>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</si>
  <si>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</si>
  <si>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</si>
  <si>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</si>
  <si>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</si>
  <si>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</si>
  <si>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</si>
  <si>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</si>
  <si>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</si>
  <si>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</si>
  <si>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</si>
  <si>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</si>
  <si>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</si>
  <si>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</si>
  <si>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</si>
  <si>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</si>
  <si>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</si>
  <si>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</si>
  <si>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</si>
  <si>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</si>
  <si>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</si>
  <si>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</si>
  <si>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</si>
  <si>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</si>
  <si>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</si>
  <si>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</si>
  <si>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</si>
  <si>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</si>
  <si>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</si>
  <si>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</si>
  <si>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</si>
  <si>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</si>
  <si>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</si>
  <si>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</si>
  <si>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</si>
  <si>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</si>
  <si>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</si>
  <si>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</si>
  <si>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</si>
  <si>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</si>
  <si>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</si>
  <si>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</si>
  <si>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</si>
  <si>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</si>
  <si>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</si>
  <si>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</si>
  <si>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</si>
  <si>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</si>
  <si>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</si>
  <si>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</si>
  <si>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</si>
  <si>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</si>
  <si>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</si>
  <si>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</si>
  <si>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</si>
  <si>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</si>
  <si>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</si>
  <si>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</si>
  <si>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</si>
  <si>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</si>
  <si>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</si>
  <si>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</si>
  <si>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</si>
  <si>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</si>
  <si>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</si>
  <si>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</si>
  <si>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</si>
  <si>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</si>
  <si>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</si>
  <si>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</si>
  <si>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</si>
  <si>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</si>
  <si>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</si>
  <si>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</si>
  <si>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</si>
  <si>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</si>
  <si>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</si>
  <si>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</si>
  <si>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</si>
  <si>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</si>
  <si>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</si>
  <si>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</si>
  <si>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</si>
  <si>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</si>
  <si>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</si>
  <si>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</si>
  <si>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</si>
  <si>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</si>
  <si>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</si>
  <si>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</si>
  <si>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</si>
  <si>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</si>
  <si>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</si>
  <si>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</si>
  <si>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</si>
  <si>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</si>
  <si>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</si>
  <si>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</si>
  <si>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</si>
  <si>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</si>
  <si>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</si>
  <si>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</si>
  <si>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</si>
  <si>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</si>
  <si>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</si>
  <si>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</si>
  <si>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</si>
  <si>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</si>
  <si>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</si>
  <si>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</si>
  <si>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</si>
  <si>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</si>
  <si>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</si>
  <si>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</si>
  <si>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</si>
  <si>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</si>
  <si>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</si>
  <si>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</si>
  <si>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</si>
  <si>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</si>
  <si>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</si>
  <si>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</si>
  <si>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</si>
  <si>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</si>
  <si>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</si>
  <si>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</si>
  <si>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</si>
  <si>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</si>
  <si>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</si>
  <si>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</si>
  <si>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</si>
  <si>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</si>
  <si>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</si>
  <si>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</si>
  <si>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</si>
  <si>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</si>
  <si>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</si>
  <si>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</si>
  <si>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</si>
  <si>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</si>
  <si>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</si>
  <si>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</si>
  <si>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</si>
  <si>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</si>
  <si>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</si>
  <si>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</si>
  <si>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</si>
  <si>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</si>
  <si>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</si>
  <si>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</si>
  <si>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</si>
  <si>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</si>
  <si>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</si>
  <si>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</si>
  <si>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</si>
  <si>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</si>
  <si>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</si>
  <si>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</si>
  <si>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</si>
  <si>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</si>
  <si>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</si>
  <si>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</si>
  <si>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</si>
  <si>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</si>
  <si>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</si>
  <si>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</si>
  <si>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</si>
  <si>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</si>
  <si>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</si>
  <si>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</si>
  <si>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</si>
  <si>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</si>
  <si>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</si>
  <si>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</si>
  <si>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</si>
  <si>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</si>
  <si>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</si>
  <si>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</si>
  <si>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</si>
  <si>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</si>
  <si>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</si>
  <si>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</si>
  <si>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</si>
  <si>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</si>
  <si>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</si>
  <si>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</si>
  <si>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</si>
  <si>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</si>
  <si>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</si>
  <si>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</si>
  <si>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</si>
  <si>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</si>
  <si>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</si>
  <si>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</si>
  <si>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</si>
  <si>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</si>
  <si>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</si>
  <si>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</si>
  <si>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</si>
  <si>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</si>
  <si>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</si>
  <si>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</si>
  <si>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</si>
  <si>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</si>
  <si>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</si>
  <si>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</si>
  <si>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</si>
  <si>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</si>
  <si>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</si>
  <si>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</si>
  <si>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</si>
  <si>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</si>
  <si>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</si>
  <si>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</si>
  <si>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</si>
  <si>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</si>
  <si>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</si>
  <si>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</si>
  <si>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</si>
  <si>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</si>
  <si>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</si>
  <si>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</si>
  <si>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</si>
  <si>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</si>
  <si>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</si>
  <si>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</si>
  <si>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</si>
  <si>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</si>
  <si>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</si>
  <si>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</si>
  <si>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</si>
  <si>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</si>
  <si>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</si>
  <si>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</si>
  <si>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</si>
  <si>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</si>
  <si>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</si>
  <si>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</si>
  <si>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</si>
  <si>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</si>
  <si>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</si>
  <si>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</si>
  <si>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</si>
  <si>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</si>
  <si>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</si>
  <si>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</si>
  <si>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</si>
  <si>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</si>
  <si>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</si>
  <si>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</si>
  <si>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</si>
  <si>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</si>
  <si>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</si>
  <si>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</si>
  <si>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</si>
  <si>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</si>
  <si>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</si>
  <si>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</si>
  <si>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</si>
  <si>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</si>
  <si>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</si>
  <si>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</si>
  <si>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</si>
  <si>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</si>
  <si>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</si>
  <si>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</si>
  <si>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</si>
  <si>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</si>
  <si>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</si>
  <si>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</si>
  <si>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</si>
  <si>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</si>
  <si>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</si>
  <si>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</si>
  <si>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</si>
  <si>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</si>
  <si>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</si>
  <si>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</si>
  <si>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</si>
  <si>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</si>
  <si>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</si>
  <si>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</si>
  <si>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</si>
  <si>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</si>
  <si>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</si>
  <si>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</si>
  <si>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</si>
  <si>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</si>
  <si>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</si>
  <si>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</si>
  <si>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</si>
  <si>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</si>
  <si>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</si>
  <si>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</si>
  <si>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</si>
  <si>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</si>
  <si>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</si>
  <si>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</si>
  <si>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</si>
  <si>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</si>
  <si>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</si>
  <si>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</si>
  <si>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</si>
  <si>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</si>
  <si>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</si>
  <si>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</si>
  <si>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</si>
  <si>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</si>
  <si>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</si>
  <si>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</si>
  <si>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</si>
  <si>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</si>
  <si>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</si>
  <si>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</si>
  <si>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</si>
  <si>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</si>
  <si>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</si>
  <si>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</si>
  <si>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</si>
  <si>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</si>
  <si>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</si>
  <si>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</si>
  <si>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</si>
  <si>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</si>
  <si>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</si>
  <si>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</si>
  <si>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</si>
  <si>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</si>
  <si>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</si>
  <si>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</si>
  <si>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</si>
  <si>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</si>
  <si>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</si>
  <si>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</si>
  <si>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</si>
  <si>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</si>
  <si>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</si>
  <si>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</si>
  <si>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</si>
  <si>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</si>
  <si>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</si>
  <si>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</si>
  <si>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</si>
  <si>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</si>
  <si>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</si>
  <si>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</si>
  <si>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</si>
  <si>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</si>
  <si>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</si>
  <si>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</si>
  <si>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</si>
  <si>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</si>
  <si>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</si>
  <si>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</si>
  <si>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</si>
  <si>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</si>
  <si>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</si>
  <si>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</si>
  <si>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</si>
  <si>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</si>
  <si>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</si>
  <si>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</si>
  <si>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</si>
  <si>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</si>
  <si>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</si>
  <si>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</si>
  <si>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</si>
  <si>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</si>
  <si>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</si>
  <si>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</si>
  <si>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</si>
  <si>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</si>
  <si>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</si>
  <si>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</si>
  <si>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</si>
  <si>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</si>
  <si>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</si>
  <si>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</si>
  <si>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</si>
  <si>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</si>
  <si>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</si>
  <si>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</si>
  <si>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</si>
  <si>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</si>
  <si>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</si>
  <si>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</si>
  <si>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</si>
  <si>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</si>
  <si>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</si>
  <si>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</si>
  <si>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</si>
  <si>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</si>
  <si>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</si>
  <si>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</si>
  <si>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</si>
  <si>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</si>
  <si>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</si>
  <si>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</si>
  <si>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</si>
  <si>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</si>
  <si>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</si>
  <si>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</si>
  <si>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</si>
  <si>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</si>
  <si>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</si>
  <si>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</si>
  <si>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</si>
  <si>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</si>
  <si>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</si>
  <si>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</si>
  <si>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</si>
  <si>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</si>
  <si>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</si>
  <si>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</si>
  <si>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</si>
  <si>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</si>
  <si>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</si>
  <si>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</si>
  <si>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</si>
  <si>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</si>
  <si>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</si>
  <si>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</si>
  <si>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</si>
  <si>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</si>
  <si>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</si>
  <si>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</si>
  <si>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</si>
  <si>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</si>
  <si>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</si>
  <si>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</si>
  <si>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</si>
  <si>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</si>
  <si>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</si>
  <si>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</si>
  <si>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</si>
  <si>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</si>
  <si>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</si>
  <si>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</si>
  <si>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</si>
  <si>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</si>
  <si>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</si>
  <si>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</si>
  <si>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</si>
  <si>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</si>
  <si>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</si>
  <si>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</si>
  <si>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</si>
  <si>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</si>
  <si>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</si>
  <si>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</si>
  <si>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</si>
  <si>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</si>
  <si>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</si>
  <si>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</si>
  <si>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</si>
  <si>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</si>
  <si>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</si>
  <si>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</si>
  <si>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</si>
  <si>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</si>
  <si>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</si>
  <si>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</si>
  <si>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</si>
  <si>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</si>
  <si>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</si>
  <si>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</si>
  <si>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</si>
  <si>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</si>
  <si>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</si>
  <si>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</si>
  <si>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</si>
  <si>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</si>
  <si>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</si>
  <si>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</si>
  <si>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</si>
  <si>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</si>
  <si>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</si>
  <si>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</si>
  <si>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</si>
  <si>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</si>
  <si>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</si>
  <si>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</si>
  <si>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</si>
  <si>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</si>
  <si>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</si>
  <si>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</si>
  <si>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</si>
  <si>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</si>
  <si>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</si>
  <si>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</si>
  <si>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</si>
  <si>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</si>
  <si>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</si>
  <si>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</si>
  <si>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</si>
  <si>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</si>
  <si>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</si>
  <si>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</si>
  <si>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</si>
  <si>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</si>
  <si>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</si>
  <si>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</si>
  <si>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</si>
  <si>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</si>
  <si>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</si>
  <si>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</si>
  <si>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</si>
  <si>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</si>
  <si>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</si>
  <si>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</si>
  <si>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</si>
  <si>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</si>
  <si>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</si>
  <si>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</si>
  <si>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</si>
  <si>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</si>
  <si>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</si>
  <si>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</si>
  <si>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</si>
  <si>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</si>
  <si>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</si>
  <si>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</si>
  <si>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</si>
  <si>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</si>
  <si>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</si>
  <si>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</si>
  <si>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</si>
  <si>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</si>
  <si>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</si>
  <si>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</si>
  <si>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</si>
  <si>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</si>
  <si>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</si>
  <si>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</si>
  <si>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</si>
  <si>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</si>
  <si>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</si>
  <si>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</si>
  <si>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</si>
  <si>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</si>
  <si>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</si>
  <si>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</si>
  <si>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</si>
  <si>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</si>
  <si>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</si>
  <si>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</si>
  <si>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</si>
  <si>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</si>
  <si>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</si>
  <si>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</si>
  <si>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</si>
  <si>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</si>
  <si>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</si>
  <si>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</si>
  <si>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</si>
  <si>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</si>
  <si>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</si>
  <si>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</si>
  <si>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</si>
  <si>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</si>
  <si>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</si>
  <si>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</si>
  <si>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</si>
  <si>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</si>
  <si>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</si>
  <si>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</si>
  <si>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</si>
  <si>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</si>
  <si>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</si>
  <si>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</si>
  <si>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</si>
  <si>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</si>
  <si>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</si>
  <si>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</si>
  <si>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</si>
  <si>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</si>
  <si>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</si>
  <si>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</si>
  <si>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</si>
  <si>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</si>
  <si>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</si>
  <si>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</si>
  <si>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</si>
  <si>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</si>
  <si>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</si>
  <si>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</si>
  <si>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</si>
  <si>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</si>
  <si>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</si>
  <si>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</si>
  <si>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</si>
  <si>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</si>
  <si>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</si>
  <si>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</si>
  <si>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</si>
  <si>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</si>
  <si>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</si>
  <si>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</si>
  <si>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</si>
  <si>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</si>
  <si>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</si>
  <si>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</si>
  <si>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</si>
  <si>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</si>
  <si>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</si>
  <si>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</si>
  <si>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</si>
  <si>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</si>
  <si>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</si>
  <si>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</si>
  <si>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</si>
  <si>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</si>
  <si>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</si>
  <si>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</si>
  <si>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</si>
  <si>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</si>
  <si>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</si>
  <si>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</si>
  <si>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</si>
  <si>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</si>
  <si>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</si>
  <si>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</si>
  <si>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</si>
  <si>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</si>
  <si>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</si>
  <si>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</si>
  <si>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</si>
  <si>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</si>
  <si>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</si>
  <si>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</si>
  <si>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</si>
  <si>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</si>
  <si>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</si>
  <si>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</si>
  <si>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</si>
  <si>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</si>
  <si>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</si>
  <si>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</si>
  <si>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</si>
  <si>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</si>
  <si>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</si>
  <si>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</si>
  <si>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</si>
  <si>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</si>
  <si>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</si>
  <si>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</si>
  <si>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</si>
  <si>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</si>
  <si>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</si>
  <si>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</si>
  <si>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</si>
  <si>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</si>
  <si>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</si>
  <si>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</si>
  <si>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</si>
  <si>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</si>
  <si>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</si>
  <si>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</si>
  <si>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</si>
  <si>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</si>
  <si>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</si>
  <si>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</si>
  <si>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</si>
  <si>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</si>
  <si>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</si>
  <si>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</si>
  <si>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</si>
  <si>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</si>
  <si>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</si>
  <si>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</si>
  <si>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</si>
  <si>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</si>
  <si>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</si>
  <si>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</si>
  <si>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</si>
  <si>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</si>
  <si>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</si>
  <si>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</si>
  <si>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</si>
  <si>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</si>
  <si>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</si>
  <si>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</si>
  <si>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</si>
  <si>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</si>
  <si>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</si>
  <si>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</si>
  <si>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</si>
  <si>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</si>
  <si>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</si>
  <si>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</si>
  <si>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</si>
  <si>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</si>
  <si>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</si>
  <si>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</si>
  <si>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</si>
  <si>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</si>
  <si>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</si>
  <si>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</si>
  <si>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</si>
  <si>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</si>
  <si>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</si>
  <si>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</si>
  <si>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</si>
  <si>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</si>
  <si>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</si>
  <si>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</si>
  <si>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</si>
  <si>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</si>
  <si>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</si>
  <si>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</si>
  <si>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</si>
  <si>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</si>
  <si>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</si>
  <si>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</si>
  <si>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</si>
  <si>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</si>
  <si>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</si>
  <si>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</si>
  <si>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</si>
  <si>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</si>
  <si>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</si>
  <si>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</si>
  <si>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</si>
  <si>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</si>
  <si>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</si>
  <si>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</si>
  <si>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</si>
  <si>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</si>
  <si>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</si>
  <si>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</si>
  <si>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</si>
  <si>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</si>
  <si>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</si>
  <si>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</si>
  <si>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</si>
  <si>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</si>
  <si>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</si>
  <si>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</si>
  <si>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</si>
  <si>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</si>
  <si>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</si>
  <si>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</si>
  <si>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</si>
  <si>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</si>
  <si>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</si>
  <si>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</si>
  <si>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</si>
  <si>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</si>
  <si>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</si>
  <si>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</si>
  <si>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</si>
  <si>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</si>
  <si>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</si>
  <si>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</si>
  <si>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</si>
  <si>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</si>
  <si>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</si>
  <si>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</si>
  <si>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</si>
  <si>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</si>
  <si>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</si>
  <si>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</si>
  <si>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</si>
  <si>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</si>
  <si>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</si>
  <si>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</si>
  <si>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</si>
  <si>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</si>
  <si>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</si>
  <si>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</si>
  <si>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</si>
  <si>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</si>
  <si>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</si>
  <si>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</si>
  <si>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</si>
  <si>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</si>
  <si>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</si>
  <si>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</si>
  <si>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</si>
  <si>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</si>
  <si>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</si>
  <si>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</si>
  <si>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</si>
  <si>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</si>
  <si>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</si>
  <si>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</si>
  <si>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</si>
  <si>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</si>
  <si>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</si>
  <si>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</si>
  <si>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</si>
  <si>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</si>
  <si>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</si>
  <si>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</si>
  <si>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</si>
  <si>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</si>
  <si>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</si>
  <si>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</si>
  <si>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</si>
  <si>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</si>
  <si>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</si>
  <si>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</si>
  <si>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</si>
  <si>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</si>
  <si>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</si>
  <si>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</si>
  <si>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</si>
  <si>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</si>
  <si>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</si>
  <si>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</si>
  <si>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</si>
  <si>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</si>
  <si>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</si>
  <si>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</si>
  <si>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</si>
  <si>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</si>
  <si>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</si>
  <si>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</si>
  <si>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</si>
  <si>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</si>
  <si>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</si>
  <si>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</si>
  <si>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</si>
  <si>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</si>
  <si>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</si>
  <si>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</si>
  <si>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</si>
  <si>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</si>
  <si>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</si>
  <si>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</si>
  <si>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</si>
  <si>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</si>
  <si>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</si>
  <si>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</si>
  <si>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</si>
  <si>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</si>
  <si>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</si>
  <si>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</si>
  <si>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</si>
  <si>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</si>
  <si>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</si>
  <si>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</si>
  <si>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</si>
  <si>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</si>
  <si>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</si>
  <si>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</si>
  <si>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</si>
  <si>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</si>
  <si>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</si>
  <si>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</si>
  <si>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</si>
  <si>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</si>
  <si>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</si>
  <si>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</si>
  <si>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</si>
  <si>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</si>
  <si>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</si>
  <si>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</si>
  <si>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</si>
  <si>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</si>
  <si>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</si>
  <si>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</si>
  <si>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</si>
  <si>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</si>
  <si>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</si>
  <si>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</si>
  <si>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</si>
  <si>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</si>
  <si>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</si>
  <si>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</si>
  <si>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</si>
  <si>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</si>
  <si>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</si>
  <si>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</si>
  <si>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</si>
  <si>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</si>
  <si>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</si>
  <si>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</si>
  <si>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</si>
  <si>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</si>
  <si>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</si>
  <si>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</si>
  <si>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</si>
  <si>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</si>
  <si>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</si>
  <si>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</si>
  <si>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</si>
  <si>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</si>
  <si>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</si>
  <si>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</si>
  <si>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</si>
  <si>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</si>
  <si>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</si>
  <si>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</si>
  <si>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</si>
  <si>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</si>
  <si>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</si>
  <si>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</si>
  <si>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</si>
  <si>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</si>
  <si>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</si>
  <si>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</si>
  <si>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</si>
  <si>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</si>
  <si>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</si>
  <si>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</si>
  <si>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</si>
  <si>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</si>
  <si>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</si>
  <si>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</si>
  <si>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</si>
  <si>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</si>
  <si>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</si>
  <si>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</si>
  <si>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</si>
  <si>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</si>
  <si>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</si>
  <si>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</si>
  <si>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</si>
  <si>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</si>
  <si>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</si>
  <si>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</si>
  <si>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</si>
  <si>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</si>
  <si>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</si>
  <si>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</si>
  <si>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</si>
  <si>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</si>
  <si>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</si>
  <si>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</si>
  <si>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</si>
  <si>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</si>
  <si>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</si>
  <si>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</si>
  <si>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</si>
  <si>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</si>
  <si>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</si>
  <si>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</si>
  <si>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</si>
  <si>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</si>
  <si>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</si>
  <si>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</si>
  <si>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</si>
  <si>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</si>
  <si>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</si>
  <si>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</si>
  <si>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</si>
  <si>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</si>
  <si>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</si>
  <si>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</si>
  <si>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</si>
  <si>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</si>
  <si>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</si>
  <si>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</si>
  <si>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</si>
  <si>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</si>
  <si>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</si>
  <si>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</si>
  <si>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</si>
  <si>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</si>
  <si>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</si>
  <si>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</si>
  <si>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</si>
  <si>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</si>
  <si>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</si>
  <si>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</si>
  <si>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</si>
  <si>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</si>
  <si>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</si>
  <si>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</si>
  <si>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</si>
  <si>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</si>
  <si>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</si>
  <si>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</si>
  <si>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</si>
  <si>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</si>
  <si>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</si>
  <si>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</si>
  <si>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</si>
  <si>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</si>
  <si>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</si>
  <si>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</si>
  <si>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</si>
  <si>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</si>
  <si>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</si>
  <si>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</si>
  <si>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</si>
  <si>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</si>
  <si>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</si>
  <si>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</si>
  <si>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</si>
  <si>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</si>
  <si>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</si>
  <si>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</si>
  <si>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</si>
  <si>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</si>
  <si>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</si>
  <si>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</si>
  <si>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</si>
  <si>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</si>
  <si>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</si>
  <si>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</si>
  <si>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</si>
  <si>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</si>
  <si>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</si>
  <si>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</si>
  <si>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</si>
  <si>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</si>
  <si>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</si>
  <si>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</si>
  <si>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</si>
  <si>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</si>
  <si>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</si>
  <si>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</si>
  <si>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</si>
  <si>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</si>
  <si>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</si>
  <si>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</si>
  <si>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</si>
  <si>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</si>
  <si>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</si>
  <si>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</si>
  <si>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</si>
  <si>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</si>
  <si>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</si>
  <si>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</si>
  <si>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</si>
  <si>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</si>
  <si>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</si>
  <si>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</si>
  <si>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</si>
  <si>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</si>
  <si>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</si>
  <si>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</si>
  <si>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</si>
  <si>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</si>
  <si>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</si>
  <si>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</si>
  <si>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</si>
  <si>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</si>
  <si>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</si>
  <si>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</si>
  <si>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</si>
  <si>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</si>
  <si>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</si>
  <si>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</si>
  <si>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</si>
  <si>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</si>
  <si>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</si>
  <si>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</si>
  <si>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</si>
  <si>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</si>
  <si>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</si>
  <si>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</si>
  <si>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</si>
  <si>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</si>
  <si>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</si>
  <si>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</si>
  <si>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</si>
  <si>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</si>
  <si>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</si>
  <si>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</si>
  <si>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</si>
  <si>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</si>
  <si>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</si>
  <si>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</si>
  <si>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</si>
  <si>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</si>
  <si>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</si>
  <si>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</si>
  <si>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</si>
  <si>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</si>
  <si>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</si>
  <si>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</si>
  <si>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</si>
  <si>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</si>
  <si>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</si>
  <si>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</si>
  <si>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</si>
  <si>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</si>
  <si>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</si>
  <si>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</si>
  <si>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</si>
  <si>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</si>
  <si>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</si>
  <si>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</si>
  <si>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</si>
  <si>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</si>
  <si>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</si>
  <si>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</si>
  <si>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</si>
  <si>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</si>
  <si>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</si>
  <si>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</si>
  <si>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</si>
  <si>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</si>
  <si>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</si>
  <si>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</si>
  <si>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</si>
  <si>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</si>
  <si>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</si>
  <si>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</si>
  <si>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</si>
  <si>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</si>
  <si>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</si>
  <si>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</si>
  <si>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</si>
  <si>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</si>
  <si>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</si>
  <si>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</si>
  <si>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</si>
  <si>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</si>
  <si>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</si>
  <si>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</si>
  <si>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</si>
  <si>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</si>
  <si>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</si>
  <si>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</si>
  <si>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</si>
  <si>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</si>
  <si>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</si>
  <si>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</si>
  <si>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</si>
  <si>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</si>
  <si>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</si>
  <si>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</si>
  <si>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</si>
  <si>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</si>
  <si>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</si>
  <si>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</si>
  <si>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</si>
  <si>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</si>
  <si>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</si>
  <si>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</si>
  <si>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</si>
  <si>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</si>
  <si>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</si>
  <si>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</si>
  <si>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</si>
  <si>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</si>
  <si>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</si>
  <si>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</si>
  <si>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</si>
  <si>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</si>
  <si>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</si>
  <si>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</si>
  <si>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</si>
  <si>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</si>
  <si>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</si>
  <si>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</si>
  <si>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</si>
  <si>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</si>
  <si>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</si>
  <si>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</si>
  <si>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</si>
  <si>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</si>
  <si>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</si>
  <si>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</si>
  <si>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</si>
  <si>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</si>
  <si>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</si>
  <si>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</si>
  <si>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</si>
  <si>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</si>
  <si>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</si>
  <si>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</si>
  <si>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</si>
  <si>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</si>
  <si>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</si>
  <si>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</si>
  <si>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</si>
  <si>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</si>
  <si>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</si>
  <si>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</si>
  <si>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</si>
  <si>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</si>
  <si>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</si>
  <si>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</si>
  <si>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</si>
  <si>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</si>
  <si>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</si>
  <si>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</si>
  <si>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</si>
  <si>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</si>
  <si>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</si>
  <si>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</si>
  <si>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</si>
  <si>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</si>
  <si>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</si>
  <si>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</si>
  <si>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</si>
  <si>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</si>
  <si>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</si>
  <si>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</si>
  <si>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</si>
  <si>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</si>
  <si>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</si>
  <si>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</si>
  <si>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</si>
  <si>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</si>
  <si>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</si>
  <si>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</si>
  <si>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</si>
  <si>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</si>
  <si>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</si>
  <si>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</si>
  <si>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</si>
  <si>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</si>
  <si>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</si>
  <si>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</si>
  <si>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</si>
  <si>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</si>
  <si>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</si>
  <si>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</si>
  <si>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</si>
  <si>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</si>
  <si>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</si>
  <si>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</si>
  <si>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</si>
  <si>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</si>
  <si>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</si>
  <si>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</si>
  <si>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</si>
  <si>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</si>
  <si>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</si>
  <si>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</si>
  <si>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</si>
  <si>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</si>
  <si>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</si>
  <si>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</si>
  <si>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</si>
  <si>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</si>
  <si>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</si>
  <si>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</si>
  <si>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</si>
  <si>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</si>
  <si>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</si>
  <si>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</si>
  <si>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</si>
  <si>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</si>
  <si>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</si>
  <si>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</si>
  <si>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</si>
  <si>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</si>
  <si>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</si>
  <si>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</si>
  <si>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</si>
  <si>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</si>
  <si>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</si>
  <si>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</si>
  <si>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</si>
  <si>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</si>
  <si>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</si>
  <si>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</si>
  <si>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</si>
  <si>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</si>
  <si>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</si>
  <si>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</si>
  <si>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</si>
  <si>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</si>
  <si>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</si>
  <si>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</si>
  <si>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</si>
  <si>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</si>
  <si>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</si>
  <si>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</si>
  <si>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</si>
  <si>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</si>
  <si>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</si>
  <si>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</si>
  <si>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</si>
  <si>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</si>
  <si>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</si>
  <si>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</si>
  <si>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</si>
  <si>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</si>
  <si>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</si>
  <si>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</si>
  <si>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</si>
  <si>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</si>
  <si>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</si>
  <si>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</si>
  <si>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</si>
  <si>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</si>
  <si>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</si>
  <si>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</si>
  <si>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</si>
  <si>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</si>
  <si>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</si>
  <si>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</si>
  <si>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</si>
  <si>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</si>
  <si>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</si>
  <si>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</si>
  <si>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</si>
  <si>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</si>
  <si>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</si>
  <si>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</si>
  <si>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</si>
  <si>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</si>
  <si>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</si>
  <si>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</si>
  <si>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</si>
  <si>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</si>
  <si>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</si>
  <si>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</si>
  <si>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</si>
  <si>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</si>
  <si>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</si>
  <si>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</si>
  <si>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</si>
  <si>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</si>
  <si>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</si>
  <si>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</si>
  <si>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</si>
  <si>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</si>
  <si>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</si>
  <si>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</si>
  <si>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</si>
  <si>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</si>
  <si>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</si>
  <si>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</si>
  <si>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</si>
  <si>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</si>
  <si>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</si>
  <si>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</si>
  <si>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</si>
  <si>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</si>
  <si>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</si>
  <si>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</si>
  <si>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</si>
  <si>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</si>
  <si>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</si>
  <si>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</si>
  <si>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</si>
  <si>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</si>
  <si>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</si>
  <si>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</si>
  <si>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</si>
  <si>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</si>
  <si>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</si>
  <si>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</si>
  <si>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</si>
  <si>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</si>
  <si>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</si>
  <si>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</si>
  <si>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</si>
  <si>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</si>
  <si>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</si>
  <si>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</si>
  <si>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</si>
  <si>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</si>
  <si>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</si>
  <si>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</si>
  <si>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</si>
  <si>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</si>
  <si>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</si>
  <si>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</si>
  <si>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</si>
  <si>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</si>
  <si>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</si>
  <si>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</si>
  <si>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</si>
  <si>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</si>
  <si>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</si>
  <si>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</si>
  <si>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</si>
  <si>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</si>
  <si>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</si>
  <si>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</si>
  <si>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</si>
  <si>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</si>
  <si>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</si>
  <si>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</si>
  <si>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</si>
  <si>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</si>
  <si>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</si>
  <si>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</si>
  <si>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</si>
  <si>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</si>
  <si>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</si>
  <si>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</si>
  <si>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</si>
  <si>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</si>
  <si>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</si>
  <si>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</si>
  <si>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</si>
  <si>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</si>
  <si>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</si>
  <si>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</si>
  <si>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</si>
  <si>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</si>
  <si>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</si>
  <si>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</si>
  <si>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</si>
  <si>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</si>
  <si>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</si>
  <si>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</si>
  <si>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</si>
  <si>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</si>
  <si>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</si>
  <si>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</si>
  <si>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</si>
  <si>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</si>
  <si>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</si>
  <si>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</si>
  <si>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</si>
  <si>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</si>
  <si>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</si>
  <si>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</si>
  <si>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</si>
  <si>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</si>
  <si>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</si>
  <si>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</si>
  <si>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</si>
  <si>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</si>
  <si>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</si>
  <si>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</si>
  <si>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</si>
  <si>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</si>
  <si>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</si>
  <si>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</si>
  <si>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</si>
  <si>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</si>
  <si>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</si>
  <si>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</si>
  <si>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</si>
  <si>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</si>
  <si>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</si>
  <si>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</si>
  <si>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</si>
  <si>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</si>
  <si>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</si>
  <si>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</si>
  <si>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</si>
  <si>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</si>
  <si>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</si>
  <si>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</si>
  <si>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</si>
  <si>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</si>
  <si>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</si>
  <si>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</si>
  <si>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</si>
  <si>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</si>
  <si>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</si>
  <si>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</si>
  <si>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</si>
  <si>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</si>
  <si>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</si>
  <si>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</si>
  <si>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</si>
  <si>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</si>
  <si>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</si>
  <si>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</si>
  <si>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</si>
  <si>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</si>
  <si>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</si>
  <si>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</si>
  <si>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</si>
  <si>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</si>
  <si>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</si>
  <si>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</si>
  <si>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</si>
  <si>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</si>
  <si>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</si>
  <si>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</si>
  <si>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</si>
  <si>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</si>
  <si>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</si>
  <si>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</si>
  <si>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</si>
  <si>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</si>
  <si>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</si>
  <si>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</si>
  <si>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</si>
  <si>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</si>
  <si>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</si>
  <si>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</si>
  <si>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</si>
  <si>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</si>
  <si>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</si>
  <si>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</si>
  <si>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</si>
  <si>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</si>
  <si>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</si>
  <si>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</si>
  <si>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</si>
  <si>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</si>
  <si>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</si>
  <si>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</si>
  <si>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</si>
  <si>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</si>
  <si>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</si>
  <si>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</si>
  <si>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</si>
  <si>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</si>
  <si>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</si>
  <si>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</si>
  <si>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</si>
  <si>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</si>
  <si>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</si>
  <si>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</si>
  <si>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</si>
  <si>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</si>
  <si>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</si>
  <si>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</si>
  <si>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</si>
  <si>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</si>
  <si>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</si>
  <si>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</si>
  <si>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</si>
  <si>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</si>
  <si>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</si>
  <si>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</si>
  <si>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</si>
  <si>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</si>
  <si>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</si>
  <si>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</si>
  <si>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</si>
  <si>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</si>
  <si>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</si>
  <si>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</si>
  <si>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</si>
  <si>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</si>
  <si>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</si>
  <si>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</si>
  <si>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</si>
  <si>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</si>
  <si>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</si>
  <si>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</si>
  <si>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</si>
  <si>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</si>
  <si>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</si>
  <si>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</si>
  <si>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</si>
  <si>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</si>
  <si>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</si>
  <si>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</si>
  <si>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</si>
  <si>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</si>
  <si>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</si>
  <si>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</si>
  <si>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</si>
  <si>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</si>
  <si>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</si>
  <si>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</si>
  <si>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</si>
  <si>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</si>
  <si>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</si>
  <si>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</si>
  <si>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</si>
  <si>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</si>
  <si>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</si>
  <si>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</si>
  <si>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</si>
  <si>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</si>
  <si>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</si>
  <si>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</si>
  <si>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</si>
  <si>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</si>
  <si>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</si>
  <si>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</si>
  <si>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</si>
  <si>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</si>
  <si>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</si>
  <si>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</si>
  <si>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</si>
  <si>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</si>
  <si>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</si>
  <si>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</si>
  <si>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</si>
  <si>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</si>
  <si>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</si>
  <si>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</si>
  <si>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</si>
  <si>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</si>
  <si>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</si>
  <si>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</si>
  <si>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</si>
  <si>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</si>
  <si>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</si>
  <si>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</si>
  <si>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</si>
  <si>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</si>
  <si>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</si>
  <si>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</si>
  <si>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</si>
  <si>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</si>
  <si>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</si>
  <si>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</si>
  <si>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</si>
  <si>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</si>
  <si>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</si>
  <si>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</si>
  <si>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</si>
  <si>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</si>
  <si>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</si>
  <si>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</si>
  <si>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</si>
  <si>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</si>
  <si>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</si>
  <si>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</si>
  <si>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</si>
  <si>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</si>
  <si>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</si>
  <si>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</si>
  <si>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</si>
  <si>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</si>
  <si>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</si>
  <si>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</si>
  <si>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</si>
  <si>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</si>
  <si>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</si>
  <si>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</si>
  <si>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</si>
  <si>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</si>
  <si>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</si>
  <si>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</si>
  <si>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</si>
  <si>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</si>
  <si>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</si>
  <si>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</si>
  <si>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</si>
  <si>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</si>
  <si>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</si>
  <si>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</si>
  <si>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</si>
  <si>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</si>
  <si>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</si>
  <si>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</si>
  <si>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</si>
  <si>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</si>
  <si>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</si>
  <si>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</si>
  <si>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</si>
  <si>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</si>
  <si>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</si>
  <si>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</si>
  <si>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</si>
  <si>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</si>
  <si>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</si>
  <si>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</si>
  <si>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</si>
  <si>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</si>
  <si>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</si>
  <si>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</si>
  <si>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</si>
  <si>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</si>
  <si>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</si>
  <si>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</si>
  <si>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</si>
  <si>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</si>
  <si>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</si>
  <si>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</si>
  <si>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</si>
  <si>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</si>
  <si>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</si>
  <si>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</si>
  <si>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</si>
  <si>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</si>
  <si>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</si>
  <si>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</si>
  <si>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</si>
  <si>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</si>
  <si>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</si>
  <si>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</si>
  <si>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</si>
  <si>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</si>
  <si>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</si>
  <si>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</si>
  <si>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</si>
  <si>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</si>
  <si>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</si>
  <si>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</si>
  <si>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</si>
  <si>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</si>
  <si>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</si>
  <si>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</si>
  <si>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</si>
  <si>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</si>
  <si>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</si>
  <si>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</si>
  <si>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</si>
  <si>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</si>
  <si>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</si>
  <si>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</si>
  <si>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</si>
  <si>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</si>
  <si>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</si>
  <si>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</si>
  <si>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</si>
  <si>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</si>
  <si>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</si>
  <si>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</si>
  <si>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</si>
  <si>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</si>
  <si>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</si>
  <si>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</si>
  <si>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</si>
  <si>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</si>
  <si>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</si>
  <si>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</si>
  <si>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</si>
  <si>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</si>
  <si>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</si>
  <si>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</si>
  <si>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</si>
  <si>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</si>
  <si>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</si>
  <si>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</si>
  <si>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</si>
  <si>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</si>
  <si>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</si>
  <si>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</si>
  <si>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</si>
  <si>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</si>
  <si>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</si>
  <si>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</si>
  <si>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</si>
  <si>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</si>
  <si>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</si>
  <si>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</si>
  <si>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</si>
  <si>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</si>
  <si>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</si>
  <si>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</si>
  <si>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</si>
  <si>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</si>
  <si>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</si>
  <si>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</si>
  <si>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</si>
  <si>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</si>
  <si>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</si>
  <si>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</si>
  <si>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</si>
  <si>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</si>
  <si>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</si>
  <si>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</si>
  <si>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</si>
  <si>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</si>
  <si>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</si>
  <si>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</si>
  <si>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</si>
  <si>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</si>
  <si>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</si>
  <si>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</si>
  <si>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</si>
  <si>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</si>
  <si>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</si>
  <si>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</si>
  <si>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</si>
  <si>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</si>
  <si>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</si>
  <si>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</si>
  <si>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</si>
  <si>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</si>
  <si>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</si>
  <si>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</si>
  <si>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</si>
  <si>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</si>
  <si>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</si>
  <si>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</si>
  <si>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</si>
  <si>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</si>
  <si>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</si>
  <si>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</si>
  <si>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</si>
  <si>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</si>
  <si>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</si>
  <si>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</si>
  <si>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</si>
  <si>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</si>
  <si>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</si>
  <si>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</si>
  <si>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</si>
  <si>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</si>
  <si>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</si>
  <si>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</si>
  <si>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</si>
  <si>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</si>
  <si>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</si>
  <si>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</si>
  <si>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</si>
  <si>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</si>
  <si>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</si>
  <si>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</si>
  <si>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</si>
  <si>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</si>
  <si>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</si>
  <si>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</si>
  <si>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</si>
  <si>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</si>
  <si>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</si>
  <si>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</si>
  <si>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</si>
  <si>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</si>
  <si>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</si>
  <si>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</si>
  <si>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</si>
  <si>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</si>
  <si>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</si>
  <si>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</si>
  <si>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</si>
  <si>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</si>
  <si>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</si>
  <si>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</si>
  <si>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</si>
  <si>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</si>
  <si>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</si>
  <si>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</si>
  <si>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</si>
  <si>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</si>
  <si>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</si>
  <si>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</si>
  <si>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</si>
  <si>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</si>
  <si>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</si>
  <si>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</si>
  <si>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</si>
  <si>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</si>
  <si>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</si>
  <si>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</si>
  <si>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</si>
  <si>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</si>
  <si>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</si>
  <si>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</si>
  <si>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</si>
  <si>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</si>
  <si>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</si>
  <si>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</si>
  <si>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</si>
  <si>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</si>
  <si>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</si>
  <si>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</si>
  <si>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</si>
  <si>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</si>
  <si>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</si>
  <si>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</si>
  <si>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</si>
  <si>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</si>
  <si>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</si>
  <si>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</si>
  <si>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</si>
  <si>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</si>
  <si>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</si>
  <si>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</si>
  <si>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</si>
  <si>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</si>
  <si>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</si>
  <si>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</si>
  <si>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</si>
  <si>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</si>
  <si>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</si>
  <si>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</si>
  <si>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</si>
  <si>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</si>
  <si>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</si>
  <si>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</si>
  <si>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</si>
  <si>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</si>
  <si>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</si>
  <si>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</si>
  <si>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</si>
  <si>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</si>
  <si>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</si>
  <si>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</si>
  <si>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</si>
  <si>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</si>
  <si>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</si>
  <si>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</si>
  <si>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</si>
  <si>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</si>
  <si>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</si>
  <si>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</si>
  <si>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</si>
  <si>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</si>
  <si>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</si>
  <si>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</si>
  <si>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</si>
  <si>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</si>
  <si>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</si>
  <si>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</si>
  <si>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</si>
  <si>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</si>
  <si>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</si>
  <si>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</si>
  <si>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</si>
  <si>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</si>
  <si>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</si>
  <si>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</si>
  <si>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</si>
  <si>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</si>
  <si>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</si>
  <si>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</si>
  <si>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</si>
  <si>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</si>
  <si>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</si>
  <si>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</si>
  <si>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</si>
  <si>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</si>
  <si>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</si>
  <si>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</si>
  <si>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</si>
  <si>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</si>
  <si>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</si>
  <si>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</si>
  <si>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</si>
  <si>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</si>
  <si>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</si>
  <si>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</si>
  <si>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</si>
  <si>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</si>
  <si>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</si>
  <si>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</si>
  <si>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</si>
  <si>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</si>
  <si>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</si>
  <si>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</si>
  <si>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</si>
  <si>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</si>
  <si>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</si>
  <si>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</si>
  <si>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</si>
  <si>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</si>
  <si>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</si>
  <si>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</si>
  <si>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</si>
  <si>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</si>
  <si>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</si>
  <si>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</si>
  <si>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</si>
  <si>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</si>
  <si>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</si>
  <si>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</si>
  <si>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</si>
  <si>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</si>
  <si>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</si>
  <si>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</si>
  <si>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</si>
  <si>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</si>
  <si>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</si>
  <si>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</si>
  <si>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</si>
  <si>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</si>
  <si>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</si>
  <si>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</si>
  <si>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</si>
  <si>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</si>
  <si>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</si>
  <si>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</si>
  <si>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</si>
  <si>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</si>
  <si>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</si>
  <si>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</si>
  <si>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</si>
  <si>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</si>
  <si>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</si>
  <si>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</si>
  <si>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</si>
  <si>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</si>
  <si>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</si>
  <si>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</si>
  <si>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</si>
  <si>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</si>
  <si>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</si>
  <si>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</si>
  <si>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</si>
  <si>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</si>
  <si>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</si>
  <si>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</si>
  <si>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</si>
  <si>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</si>
  <si>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</si>
  <si>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</si>
  <si>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</si>
  <si>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</si>
  <si>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</si>
  <si>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</si>
  <si>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</si>
  <si>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</si>
  <si>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</si>
  <si>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</si>
  <si>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</si>
  <si>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</si>
  <si>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</si>
  <si>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</si>
  <si>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</si>
  <si>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</si>
  <si>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</si>
  <si>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</si>
  <si>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</si>
  <si>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</si>
  <si>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</si>
  <si>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</si>
  <si>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</si>
  <si>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</si>
  <si>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</si>
  <si>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</si>
  <si>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</si>
  <si>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</si>
  <si>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</si>
  <si>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</si>
  <si>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</si>
  <si>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</si>
  <si>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</si>
  <si>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</si>
  <si>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</si>
  <si>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</si>
  <si>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</si>
  <si>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</si>
  <si>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</si>
  <si>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</si>
  <si>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</si>
  <si>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</si>
  <si>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</si>
  <si>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</si>
  <si>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</si>
  <si>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</si>
  <si>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</si>
  <si>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</si>
  <si>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</si>
  <si>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</si>
  <si>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</si>
  <si>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</si>
  <si>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</si>
  <si>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</si>
  <si>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</si>
  <si>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</si>
  <si>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</si>
  <si>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</si>
  <si>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</si>
  <si>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</si>
  <si>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</si>
  <si>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</si>
  <si>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</si>
  <si>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</si>
  <si>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</si>
  <si>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</si>
  <si>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</si>
  <si>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</si>
  <si>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</si>
  <si>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</si>
  <si>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</si>
  <si>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</si>
  <si>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</si>
  <si>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</si>
  <si>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</si>
  <si>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</si>
  <si>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</si>
  <si>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</si>
  <si>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</si>
  <si>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</si>
  <si>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</si>
  <si>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</si>
  <si>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</si>
  <si>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</si>
  <si>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</si>
  <si>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</si>
  <si>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</si>
  <si>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</si>
  <si>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</si>
  <si>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</si>
  <si>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</si>
  <si>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</si>
  <si>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</si>
  <si>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</si>
  <si>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</si>
  <si>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</si>
  <si>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</si>
  <si>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</si>
  <si>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</si>
  <si>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</si>
  <si>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</si>
  <si>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</si>
  <si>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</si>
  <si>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</si>
  <si>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</si>
  <si>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</si>
  <si>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</si>
  <si>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</si>
  <si>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</si>
  <si>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</si>
  <si>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</si>
  <si>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</si>
  <si>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</si>
  <si>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</si>
  <si>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</si>
  <si>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</si>
  <si>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</si>
  <si>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</si>
  <si>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</si>
  <si>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</si>
  <si>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</si>
  <si>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</si>
  <si>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</si>
  <si>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</si>
  <si>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</si>
  <si>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</si>
  <si>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</si>
  <si>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</si>
  <si>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</si>
  <si>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</si>
  <si>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</si>
  <si>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</si>
  <si>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</si>
  <si>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</si>
  <si>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</si>
  <si>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</si>
  <si>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</si>
  <si>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</si>
  <si>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</si>
  <si>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</si>
  <si>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</si>
  <si>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</si>
  <si>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</si>
  <si>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</si>
  <si>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</si>
  <si>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</si>
  <si>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</si>
  <si>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</si>
  <si>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</si>
  <si>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</si>
  <si>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</si>
  <si>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</si>
  <si>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</si>
  <si>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</si>
  <si>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</si>
  <si>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</si>
  <si>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</si>
  <si>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</si>
  <si>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</si>
  <si>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</si>
  <si>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</si>
  <si>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</si>
  <si>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</si>
  <si>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</si>
  <si>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</si>
  <si>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</si>
  <si>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</si>
  <si>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</si>
  <si>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</si>
  <si>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</si>
  <si>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</si>
  <si>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</si>
  <si>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</si>
  <si>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</si>
  <si>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</si>
  <si>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</si>
  <si>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</si>
  <si>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</si>
  <si>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</si>
  <si>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</si>
  <si>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</si>
  <si>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</si>
  <si>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</si>
  <si>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</si>
  <si>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</si>
  <si>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</si>
  <si>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</si>
  <si>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</si>
  <si>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</si>
  <si>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</si>
  <si>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</si>
  <si>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</si>
  <si>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</si>
  <si>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</si>
  <si>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</si>
  <si>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</si>
  <si>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</si>
  <si>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</si>
  <si>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</si>
  <si>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</si>
  <si>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</si>
  <si>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</si>
  <si>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</si>
  <si>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</si>
  <si>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</si>
  <si>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</si>
  <si>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</si>
  <si>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</si>
  <si>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</si>
  <si>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</si>
  <si>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</si>
  <si>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</si>
  <si>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</si>
  <si>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</si>
  <si>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</si>
  <si>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</si>
  <si>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</si>
  <si>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</si>
  <si>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</si>
  <si>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</si>
  <si>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</si>
  <si>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</si>
  <si>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</si>
  <si>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</si>
  <si>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</si>
  <si>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</si>
  <si>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</si>
  <si>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</si>
  <si>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</si>
  <si>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</si>
  <si>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</si>
  <si>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</si>
  <si>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</si>
  <si>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</si>
  <si>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</si>
  <si>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</si>
  <si>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</si>
  <si>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</si>
  <si>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</si>
  <si>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</si>
  <si>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</si>
  <si>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</si>
  <si>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</si>
  <si>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</si>
  <si>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</si>
  <si>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</si>
  <si>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</si>
  <si>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</si>
  <si>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</si>
  <si>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</si>
  <si>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</si>
  <si>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</si>
  <si>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</si>
  <si>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</si>
  <si>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</si>
  <si>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</si>
  <si>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</si>
  <si>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</si>
  <si>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</si>
  <si>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</si>
  <si>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</si>
  <si>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</si>
  <si>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</si>
  <si>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</si>
  <si>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</si>
  <si>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</si>
  <si>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</si>
  <si>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</si>
  <si>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</si>
  <si>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</si>
  <si>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</si>
  <si>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</si>
  <si>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</si>
  <si>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</si>
  <si>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</si>
  <si>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</si>
  <si>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</si>
  <si>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</si>
  <si>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</si>
  <si>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</si>
  <si>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</si>
  <si>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</si>
  <si>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</si>
  <si>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</si>
  <si>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</si>
  <si>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</si>
  <si>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</si>
  <si>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</si>
  <si>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</si>
  <si>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</si>
  <si>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</si>
  <si>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</si>
  <si>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</si>
  <si>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</si>
  <si>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</si>
  <si>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</si>
  <si>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</si>
  <si>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</si>
  <si>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</si>
  <si>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</si>
  <si>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</si>
  <si>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</si>
  <si>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</si>
  <si>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</si>
  <si>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</si>
  <si>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</si>
  <si>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</si>
  <si>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</si>
  <si>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</si>
  <si>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</si>
  <si>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</si>
  <si>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</si>
  <si>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</si>
  <si>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</si>
  <si>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</si>
  <si>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</si>
  <si>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</si>
  <si>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</si>
  <si>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</si>
  <si>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</si>
  <si>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</si>
  <si>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</si>
  <si>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</si>
  <si>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</si>
  <si>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</si>
  <si>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</si>
  <si>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</si>
  <si>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</si>
  <si>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</si>
  <si>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</si>
  <si>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</si>
  <si>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</si>
  <si>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</si>
  <si>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</si>
  <si>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</si>
  <si>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</si>
  <si>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</si>
  <si>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</si>
  <si>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</si>
  <si>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</si>
  <si>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</si>
  <si>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</si>
  <si>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</si>
  <si>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</si>
  <si>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</si>
  <si>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</si>
  <si>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</si>
  <si>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</si>
  <si>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</si>
  <si>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</si>
  <si>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</si>
  <si>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</si>
  <si>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</si>
  <si>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</si>
  <si>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</si>
  <si>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</si>
  <si>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</si>
  <si>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</si>
  <si>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</si>
  <si>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</si>
  <si>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</si>
  <si>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</si>
  <si>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</si>
  <si>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</si>
  <si>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</si>
  <si>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</si>
  <si>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</si>
  <si>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</si>
  <si>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</si>
  <si>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</si>
  <si>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</si>
  <si>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</si>
  <si>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</si>
  <si>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</si>
  <si>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</si>
  <si>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</si>
  <si>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</si>
  <si>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</si>
  <si>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</si>
  <si>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</si>
  <si>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</si>
  <si>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</si>
  <si>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</si>
  <si>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</si>
  <si>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</si>
  <si>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</si>
  <si>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</si>
  <si>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</si>
  <si>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</si>
  <si>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</si>
  <si>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</si>
  <si>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</si>
  <si>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</si>
  <si>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</si>
  <si>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</si>
  <si>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</si>
  <si>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</si>
  <si>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</si>
  <si>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</si>
  <si>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</si>
  <si>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</si>
  <si>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</si>
  <si>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</si>
  <si>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</si>
  <si>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</si>
  <si>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</si>
  <si>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</si>
  <si>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</si>
  <si>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</si>
  <si>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</si>
  <si>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</si>
  <si>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</si>
  <si>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</si>
  <si>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</si>
  <si>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</si>
  <si>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</si>
  <si>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</si>
  <si>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</si>
  <si>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</si>
  <si>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</si>
  <si>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</si>
  <si>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</si>
  <si>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</si>
  <si>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</si>
  <si>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</si>
  <si>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</si>
  <si>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</si>
  <si>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</si>
  <si>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</si>
  <si>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</si>
  <si>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</si>
  <si>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</si>
  <si>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</si>
  <si>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</si>
  <si>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</si>
  <si>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</si>
  <si>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</si>
  <si>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</si>
  <si>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</si>
  <si>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</si>
  <si>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</si>
  <si>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</si>
  <si>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</si>
  <si>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</si>
  <si>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</si>
  <si>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</si>
  <si>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</si>
  <si>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</si>
  <si>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</si>
  <si>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</si>
  <si>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</si>
  <si>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</si>
  <si>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</si>
  <si>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</si>
  <si>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</si>
  <si>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</si>
  <si>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</si>
  <si>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</si>
  <si>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</si>
  <si>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</si>
  <si>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</si>
  <si>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</si>
  <si>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</si>
  <si>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</si>
  <si>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</si>
  <si>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</si>
  <si>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</si>
  <si>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</si>
  <si>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</si>
  <si>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</si>
  <si>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</si>
  <si>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</si>
  <si>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</si>
  <si>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</si>
  <si>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</si>
  <si>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</si>
  <si>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</si>
  <si>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</si>
  <si>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</si>
  <si>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</si>
  <si>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</si>
  <si>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</si>
  <si>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</si>
  <si>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</si>
  <si>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</si>
  <si>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</si>
  <si>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</si>
  <si>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</si>
  <si>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</si>
  <si>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</si>
  <si>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</si>
  <si>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</si>
  <si>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</si>
  <si>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</si>
  <si>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</si>
  <si>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</si>
  <si>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</si>
  <si>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</si>
  <si>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</si>
  <si>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</si>
  <si>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</si>
  <si>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</si>
  <si>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</si>
  <si>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</si>
  <si>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</si>
  <si>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</si>
  <si>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</si>
  <si>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</si>
  <si>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</si>
  <si>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</si>
  <si>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</si>
  <si>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</si>
  <si>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</si>
  <si>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</si>
  <si>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</si>
  <si>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</si>
  <si>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</si>
  <si>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</si>
  <si>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</si>
  <si>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</si>
  <si>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</si>
  <si>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</si>
  <si>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</si>
  <si>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</si>
  <si>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</si>
  <si>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</si>
  <si>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</si>
  <si>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</si>
  <si>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</si>
  <si>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</si>
  <si>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</si>
  <si>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</si>
  <si>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</si>
  <si>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</si>
  <si>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</si>
  <si>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</si>
  <si>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</si>
  <si>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</si>
  <si>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</si>
  <si>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</si>
  <si>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</si>
  <si>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</si>
  <si>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</si>
  <si>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</si>
  <si>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</si>
  <si>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</si>
  <si>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</si>
  <si>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</si>
  <si>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</si>
  <si>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</si>
  <si>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</si>
  <si>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</si>
  <si>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</si>
  <si>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</si>
  <si>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</si>
  <si>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</si>
  <si>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</si>
  <si>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</si>
  <si>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</si>
  <si>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</si>
  <si>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</si>
  <si>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</si>
  <si>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</si>
  <si>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</si>
  <si>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</si>
  <si>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</si>
  <si>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</si>
  <si>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</si>
  <si>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</si>
  <si>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</si>
  <si>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</si>
  <si>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</si>
  <si>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</si>
  <si>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</si>
  <si>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</si>
  <si>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</si>
  <si>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</si>
  <si>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</si>
  <si>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</si>
  <si>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</si>
  <si>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</si>
  <si>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</si>
  <si>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</si>
  <si>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</si>
  <si>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</si>
  <si>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</si>
  <si>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</si>
  <si>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</si>
  <si>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</si>
  <si>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</si>
  <si>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</si>
  <si>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</si>
  <si>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</si>
  <si>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</si>
  <si>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</si>
  <si>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</si>
  <si>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</si>
  <si>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</si>
  <si>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</si>
  <si>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</si>
  <si>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</si>
  <si>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</si>
  <si>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</si>
  <si>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</si>
  <si>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</si>
  <si>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</si>
  <si>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</si>
  <si>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</si>
  <si>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</si>
  <si>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</si>
  <si>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</si>
  <si>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</si>
  <si>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</si>
  <si>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</si>
  <si>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</si>
  <si>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</si>
  <si>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</si>
  <si>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</si>
  <si>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</si>
  <si>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</si>
  <si>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</si>
  <si>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</si>
  <si>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</si>
  <si>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</si>
  <si>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</si>
  <si>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</si>
  <si>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</si>
  <si>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</si>
  <si>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</si>
  <si>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</si>
  <si>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</si>
  <si>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</si>
  <si>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</si>
  <si>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</si>
  <si>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</si>
  <si>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</si>
  <si>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</si>
  <si>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</si>
  <si>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</si>
  <si>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</si>
  <si>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</si>
  <si>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</si>
  <si>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</si>
  <si>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</si>
  <si>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</si>
  <si>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</si>
  <si>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</si>
  <si>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</si>
  <si>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</si>
  <si>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</si>
  <si>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</si>
  <si>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</si>
  <si>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</si>
  <si>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</si>
  <si>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</si>
  <si>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</si>
  <si>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</si>
  <si>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</si>
  <si>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</si>
  <si>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</si>
  <si>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</si>
  <si>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</si>
  <si>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</si>
  <si>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</si>
  <si>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</si>
  <si>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</si>
  <si>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</si>
  <si>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</si>
  <si>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</si>
  <si>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</si>
  <si>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</si>
  <si>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</si>
  <si>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</si>
  <si>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</si>
  <si>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</si>
  <si>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</si>
  <si>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</si>
  <si>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</si>
  <si>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</si>
  <si>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</si>
  <si>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</si>
  <si>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</si>
  <si>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</si>
  <si>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</si>
  <si>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</si>
  <si>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</si>
  <si>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</si>
  <si>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</si>
  <si>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</si>
  <si>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</si>
  <si>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</si>
  <si>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</si>
  <si>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</si>
  <si>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</si>
  <si>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</si>
  <si>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</si>
  <si>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</si>
  <si>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</si>
  <si>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</si>
  <si>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</si>
  <si>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</si>
  <si>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</si>
  <si>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</si>
  <si>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</si>
  <si>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</si>
  <si>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</si>
  <si>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</si>
  <si>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</si>
  <si>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</si>
  <si>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</si>
  <si>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</si>
  <si>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</si>
  <si>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</si>
  <si>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</si>
  <si>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</si>
  <si>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</si>
  <si>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</si>
  <si>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</si>
  <si>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</si>
  <si>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</si>
  <si>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</si>
  <si>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</si>
  <si>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</si>
  <si>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</si>
  <si>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</si>
  <si>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</si>
  <si>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</si>
  <si>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</si>
  <si>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</si>
  <si>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</si>
  <si>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</si>
  <si>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</si>
  <si>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</si>
  <si>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</si>
  <si>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</si>
  <si>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</si>
  <si>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</si>
  <si>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</si>
  <si>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</si>
  <si>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</si>
  <si>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</si>
  <si>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</si>
  <si>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</si>
  <si>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</si>
  <si>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</si>
  <si>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</si>
  <si>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</si>
  <si>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</si>
  <si>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</si>
  <si>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</si>
  <si>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</si>
  <si>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</si>
  <si>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</si>
  <si>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</si>
  <si>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</si>
  <si>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</si>
  <si>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</si>
  <si>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</si>
  <si>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</si>
  <si>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</si>
  <si>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</si>
  <si>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</si>
  <si>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</si>
  <si>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</si>
  <si>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</si>
  <si>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</si>
  <si>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</si>
  <si>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</si>
  <si>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</si>
  <si>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</si>
  <si>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</si>
  <si>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</si>
  <si>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</si>
  <si>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</si>
  <si>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</si>
  <si>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</si>
  <si>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</si>
  <si>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</si>
  <si>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</si>
  <si>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</si>
  <si>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</si>
  <si>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</si>
  <si>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</si>
  <si>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</si>
  <si>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</si>
  <si>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</si>
  <si>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</si>
  <si>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</si>
  <si>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</si>
  <si>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</si>
  <si>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</si>
  <si>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</si>
  <si>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</si>
  <si>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</si>
  <si>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</si>
  <si>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</si>
  <si>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</si>
  <si>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</si>
  <si>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</si>
  <si>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</si>
  <si>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</si>
  <si>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</si>
  <si>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</si>
  <si>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</si>
  <si>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</si>
  <si>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</si>
  <si>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</si>
  <si>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</si>
  <si>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</si>
  <si>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</si>
  <si>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</si>
  <si>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</si>
  <si>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</si>
  <si>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</si>
  <si>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</si>
  <si>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</si>
  <si>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</si>
  <si>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</si>
  <si>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</si>
  <si>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</si>
  <si>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</si>
  <si>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</si>
  <si>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</si>
  <si>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</si>
  <si>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</si>
  <si>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</si>
  <si>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</si>
  <si>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</si>
  <si>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</si>
  <si>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</si>
  <si>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</si>
  <si>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</si>
  <si>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</si>
  <si>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</si>
  <si>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</si>
  <si>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</si>
  <si>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</si>
  <si>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</si>
  <si>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</si>
  <si>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</si>
  <si>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</si>
  <si>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</si>
  <si>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</si>
  <si>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</si>
  <si>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</si>
  <si>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</si>
  <si>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</si>
  <si>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</si>
  <si>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</si>
  <si>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</si>
  <si>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</si>
  <si>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</si>
  <si>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</si>
  <si>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</si>
  <si>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</si>
  <si>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</si>
  <si>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</si>
  <si>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</si>
  <si>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</si>
  <si>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</si>
  <si>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</si>
  <si>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</si>
  <si>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</si>
  <si>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</si>
  <si>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</si>
  <si>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</si>
  <si>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</si>
  <si>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</si>
  <si>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</si>
  <si>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</si>
  <si>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</si>
  <si>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</si>
  <si>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</si>
  <si>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</si>
  <si>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</si>
  <si>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</si>
  <si>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</si>
  <si>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</si>
  <si>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</si>
  <si>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</si>
  <si>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</si>
  <si>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</si>
  <si>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</si>
  <si>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</si>
  <si>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</si>
  <si>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</si>
  <si>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</si>
  <si>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</si>
  <si>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</si>
  <si>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</si>
  <si>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</si>
  <si>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</si>
  <si>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</si>
  <si>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</si>
  <si>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</si>
  <si>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</si>
  <si>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</si>
  <si>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</si>
  <si>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</si>
  <si>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</si>
  <si>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</si>
  <si>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</si>
  <si>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</si>
  <si>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</si>
  <si>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</si>
  <si>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</si>
  <si>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</si>
  <si>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</si>
  <si>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</si>
  <si>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</si>
  <si>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</si>
  <si>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</si>
  <si>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</si>
  <si>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</si>
  <si>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</si>
  <si>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</si>
  <si>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</si>
  <si>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</si>
  <si>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</si>
  <si>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</si>
  <si>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</si>
  <si>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</si>
  <si>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</si>
  <si>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</si>
  <si>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</si>
  <si>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</si>
  <si>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</si>
  <si>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</si>
  <si>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</si>
  <si>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</si>
  <si>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</si>
  <si>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</si>
  <si>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</si>
  <si>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</si>
  <si>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</si>
  <si>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</si>
  <si>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</si>
  <si>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</si>
  <si>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</si>
  <si>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</si>
  <si>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</si>
  <si>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</si>
  <si>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</si>
  <si>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</si>
  <si>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</si>
  <si>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</si>
  <si>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</si>
  <si>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</si>
  <si>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</si>
  <si>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</si>
  <si>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</si>
  <si>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</si>
  <si>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</si>
  <si>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</si>
  <si>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</si>
  <si>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</si>
  <si>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</si>
  <si>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</si>
  <si>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</si>
  <si>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</si>
  <si>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</si>
  <si>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</si>
  <si>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</si>
  <si>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</si>
  <si>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</si>
  <si>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</si>
  <si>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</si>
  <si>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</si>
  <si>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</si>
  <si>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</si>
  <si>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</si>
  <si>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</si>
  <si>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</si>
  <si>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</si>
  <si>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</si>
  <si>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</si>
  <si>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</si>
  <si>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</si>
  <si>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</si>
  <si>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</si>
  <si>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</si>
  <si>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</si>
  <si>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</si>
  <si>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</si>
  <si>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</si>
  <si>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</si>
  <si>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</si>
  <si>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</si>
  <si>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</si>
  <si>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</si>
  <si>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</si>
  <si>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</si>
  <si>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</si>
  <si>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</si>
  <si>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</si>
  <si>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</si>
  <si>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</si>
  <si>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</si>
  <si>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</si>
  <si>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</si>
  <si>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</si>
  <si>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</si>
  <si>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</si>
  <si>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</si>
  <si>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</si>
  <si>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</si>
  <si>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</si>
  <si>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</si>
  <si>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</si>
  <si>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</si>
  <si>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</si>
  <si>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</si>
  <si>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</si>
  <si>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</si>
  <si>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</si>
  <si>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</si>
  <si>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</si>
  <si>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</si>
  <si>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</si>
  <si>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</si>
  <si>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</si>
  <si>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</si>
  <si>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</si>
  <si>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</si>
  <si>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</si>
  <si>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</si>
  <si>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</si>
  <si>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</si>
  <si>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</si>
  <si>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</si>
  <si>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</si>
  <si>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</si>
  <si>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</si>
  <si>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</si>
  <si>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</si>
  <si>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</si>
  <si>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</si>
  <si>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</si>
  <si>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</si>
  <si>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</si>
  <si>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</si>
  <si>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</si>
  <si>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</si>
  <si>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</si>
  <si>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</si>
  <si>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</si>
  <si>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</si>
  <si>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</si>
  <si>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</si>
  <si>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</si>
  <si>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</si>
  <si>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</si>
  <si>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</si>
  <si>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</si>
  <si>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</si>
  <si>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</si>
  <si>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</si>
  <si>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</si>
  <si>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</si>
  <si>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</si>
  <si>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</si>
  <si>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</si>
  <si>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</si>
  <si>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</si>
  <si>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</si>
  <si>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</si>
  <si>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</si>
  <si>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</si>
  <si>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</si>
  <si>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</si>
  <si>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</si>
  <si>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</si>
  <si>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</si>
  <si>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</si>
  <si>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</si>
  <si>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</si>
  <si>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</si>
  <si>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</si>
  <si>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</si>
  <si>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</si>
  <si>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</si>
  <si>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</si>
  <si>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</si>
  <si>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</si>
  <si>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</si>
  <si>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</si>
  <si>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</si>
  <si>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</si>
  <si>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</si>
  <si>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</si>
  <si>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</si>
  <si>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</si>
  <si>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</si>
  <si>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</si>
  <si>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</si>
  <si>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</si>
  <si>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</si>
  <si>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</si>
  <si>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</si>
  <si>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</si>
  <si>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</si>
  <si>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</si>
  <si>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</si>
  <si>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</si>
  <si>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</si>
  <si>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</si>
  <si>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</si>
  <si>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</si>
  <si>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</si>
  <si>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</si>
  <si>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</si>
  <si>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</si>
  <si>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</si>
  <si>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</si>
  <si>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</si>
  <si>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</si>
  <si>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</si>
  <si>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</si>
  <si>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</si>
  <si>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</si>
  <si>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</si>
  <si>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</si>
  <si>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</si>
  <si>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</si>
  <si>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</si>
  <si>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</si>
  <si>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</si>
  <si>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</si>
  <si>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</si>
  <si>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</si>
  <si>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</si>
  <si>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</si>
  <si>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</si>
  <si>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</si>
  <si>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</si>
  <si>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</si>
  <si>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</si>
  <si>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</si>
  <si>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</si>
  <si>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</si>
  <si>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</si>
  <si>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</si>
  <si>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</si>
  <si>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</si>
  <si>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</si>
  <si>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</si>
  <si>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</si>
  <si>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</si>
  <si>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</si>
  <si>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</si>
  <si>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</si>
  <si>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</si>
  <si>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</si>
  <si>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</si>
  <si>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</si>
  <si>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</si>
  <si>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</si>
  <si>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</si>
  <si>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</si>
  <si>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</si>
  <si>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</si>
  <si>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</si>
  <si>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</si>
  <si>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</si>
  <si>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</si>
  <si>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</si>
  <si>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</si>
  <si>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</si>
  <si>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</si>
  <si>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</si>
  <si>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</si>
  <si>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</si>
  <si>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</si>
  <si>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</si>
  <si>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</si>
  <si>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</si>
  <si>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</si>
  <si>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</si>
  <si>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</si>
  <si>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</si>
  <si>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</si>
  <si>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</si>
  <si>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</si>
  <si>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</si>
  <si>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</si>
  <si>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</si>
  <si>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</si>
  <si>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</si>
  <si>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</si>
  <si>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</si>
  <si>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</si>
  <si>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</si>
  <si>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</si>
  <si>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</si>
  <si>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</si>
  <si>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</si>
  <si>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</si>
  <si>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</si>
  <si>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</si>
  <si>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</si>
  <si>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</si>
  <si>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</si>
  <si>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</si>
  <si>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</si>
  <si>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</si>
  <si>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</si>
  <si>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</si>
  <si>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</si>
  <si>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</si>
  <si>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</si>
  <si>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</si>
  <si>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</si>
  <si>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</si>
  <si>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</si>
  <si>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</si>
  <si>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</si>
  <si>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</si>
  <si>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</si>
  <si>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</si>
  <si>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</si>
  <si>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</si>
  <si>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</si>
  <si>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</si>
  <si>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</si>
  <si>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</si>
  <si>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</si>
  <si>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</si>
  <si>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</si>
  <si>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</si>
  <si>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</si>
  <si>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</si>
  <si>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</si>
  <si>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</si>
  <si>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</si>
  <si>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</si>
  <si>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</si>
  <si>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</si>
  <si>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</si>
  <si>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</si>
  <si>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</si>
  <si>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</si>
  <si>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</si>
  <si>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</si>
  <si>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</si>
  <si>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</si>
  <si>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</si>
  <si>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</si>
  <si>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</si>
  <si>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</si>
  <si>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</si>
  <si>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</si>
  <si>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</si>
  <si>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</si>
  <si>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</si>
  <si>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</si>
  <si>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</si>
  <si>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</si>
  <si>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</si>
  <si>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</si>
  <si>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</si>
  <si>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</si>
  <si>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</si>
  <si>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</si>
  <si>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</si>
  <si>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</si>
  <si>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</si>
  <si>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</si>
  <si>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</si>
  <si>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</si>
  <si>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</si>
  <si>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</si>
  <si>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</si>
  <si>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</si>
  <si>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</si>
  <si>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</si>
  <si>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</si>
  <si>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</si>
  <si>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</si>
  <si>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</si>
  <si>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</si>
  <si>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</si>
  <si>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</si>
  <si>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</si>
  <si>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</si>
  <si>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</si>
  <si>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</si>
  <si>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</si>
  <si>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</si>
  <si>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</si>
  <si>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</si>
  <si>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</si>
  <si>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</si>
  <si>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</si>
  <si>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</si>
  <si>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</si>
  <si>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</si>
  <si>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</si>
  <si>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</si>
  <si>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</si>
  <si>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</si>
  <si>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</si>
  <si>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</si>
  <si>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</si>
  <si>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</si>
  <si>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</si>
  <si>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</si>
  <si>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</si>
  <si>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</si>
  <si>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</si>
  <si>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</si>
  <si>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</si>
  <si>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</si>
  <si>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</si>
  <si>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</si>
  <si>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</si>
  <si>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</si>
  <si>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</si>
  <si>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</si>
  <si>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</si>
  <si>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</si>
  <si>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</si>
  <si>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</si>
  <si>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</si>
  <si>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</si>
  <si>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</si>
  <si>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</si>
  <si>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</si>
  <si>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</si>
  <si>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</si>
  <si>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</si>
  <si>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</si>
  <si>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</si>
  <si>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</si>
  <si>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</si>
  <si>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</si>
  <si>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</si>
  <si>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</si>
  <si>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</si>
  <si>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</si>
  <si>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</si>
  <si>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</si>
  <si>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</si>
  <si>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</si>
  <si>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</si>
  <si>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</si>
  <si>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</si>
  <si>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</si>
  <si>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</si>
  <si>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</si>
  <si>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</si>
  <si>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</si>
  <si>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</si>
  <si>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</si>
  <si>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</si>
  <si>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</si>
  <si>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</si>
  <si>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</si>
  <si>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</si>
  <si>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</si>
  <si>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</si>
  <si>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</si>
  <si>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</si>
  <si>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</si>
  <si>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</si>
  <si>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</si>
  <si>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</si>
  <si>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</si>
  <si>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</si>
  <si>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</si>
  <si>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</si>
  <si>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</si>
  <si>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</si>
  <si>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</si>
  <si>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</si>
  <si>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</si>
  <si>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</si>
  <si>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</si>
  <si>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</si>
  <si>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</si>
  <si>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</si>
  <si>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</si>
  <si>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</si>
  <si>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</si>
  <si>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</si>
  <si>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</si>
  <si>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</si>
  <si>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</si>
  <si>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</si>
  <si>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</si>
  <si>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</si>
  <si>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</si>
  <si>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</si>
  <si>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</si>
  <si>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</si>
  <si>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</si>
  <si>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</si>
  <si>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</si>
  <si>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</si>
  <si>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</si>
  <si>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</si>
  <si>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</si>
  <si>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</si>
  <si>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</si>
  <si>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</si>
  <si>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</si>
  <si>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</si>
  <si>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</si>
  <si>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</si>
  <si>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</si>
  <si>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</si>
  <si>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</si>
  <si>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</si>
  <si>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</si>
  <si>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</si>
  <si>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</si>
  <si>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</si>
  <si>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</si>
  <si>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</si>
  <si>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</si>
  <si>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</si>
  <si>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</si>
  <si>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</si>
  <si>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</si>
  <si>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</si>
  <si>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</si>
  <si>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</si>
  <si>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</si>
  <si>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</si>
  <si>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</si>
  <si>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</si>
  <si>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</si>
  <si>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</si>
  <si>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</si>
  <si>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</si>
  <si>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</si>
  <si>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</si>
  <si>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</si>
  <si>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</si>
  <si>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</si>
  <si>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</si>
  <si>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</si>
  <si>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</si>
  <si>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</si>
  <si>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</si>
  <si>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</si>
  <si>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</si>
  <si>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</si>
  <si>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</si>
  <si>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</si>
  <si>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</si>
  <si>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</si>
  <si>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</si>
  <si>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</si>
  <si>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</si>
  <si>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</si>
  <si>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</si>
  <si>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</si>
  <si>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</si>
  <si>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</si>
  <si>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</si>
  <si>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</si>
  <si>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</si>
  <si>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</si>
  <si>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</si>
  <si>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</si>
  <si>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</si>
  <si>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</si>
  <si>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</si>
  <si>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</si>
  <si>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</si>
  <si>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</si>
  <si>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</si>
  <si>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</si>
  <si>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</si>
  <si>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</si>
  <si>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</si>
  <si>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</si>
  <si>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</si>
  <si>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</si>
  <si>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</si>
  <si>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</si>
  <si>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</si>
  <si>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</si>
  <si>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</si>
  <si>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</si>
  <si>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</si>
  <si>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</si>
  <si>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</si>
  <si>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</si>
  <si>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</si>
  <si>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</si>
  <si>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</si>
  <si>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</si>
  <si>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</si>
  <si>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</si>
  <si>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</si>
  <si>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</si>
  <si>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</si>
  <si>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</si>
  <si>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</si>
  <si>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</si>
  <si>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</si>
  <si>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</si>
  <si>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</si>
  <si>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</si>
  <si>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</si>
  <si>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</si>
  <si>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</si>
  <si>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</si>
  <si>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</si>
  <si>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</si>
  <si>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</si>
  <si>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</si>
  <si>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</si>
  <si>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</si>
  <si>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</si>
  <si>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</si>
  <si>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</si>
  <si>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</si>
  <si>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</si>
  <si>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</si>
  <si>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</si>
  <si>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</si>
  <si>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</si>
  <si>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</si>
  <si>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</si>
  <si>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</si>
  <si>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</si>
  <si>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</si>
  <si>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</si>
  <si>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</si>
  <si>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</si>
  <si>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</si>
  <si>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</si>
  <si>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</si>
  <si>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</si>
  <si>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</si>
  <si>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</si>
  <si>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</si>
  <si>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</si>
  <si>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</si>
  <si>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</si>
  <si>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</si>
  <si>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</si>
  <si>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</si>
  <si>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</si>
  <si>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</si>
  <si>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</si>
  <si>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</si>
  <si>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</si>
  <si>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</si>
  <si>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</si>
  <si>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</si>
  <si>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</si>
  <si>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</si>
  <si>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</si>
  <si>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</si>
  <si>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</si>
  <si>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</si>
  <si>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</si>
  <si>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</si>
  <si>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</si>
  <si>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</si>
  <si>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</si>
  <si>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</si>
  <si>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</si>
  <si>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</si>
  <si>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</si>
  <si>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</si>
  <si>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</si>
  <si>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</si>
  <si>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</si>
  <si>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</si>
  <si>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</si>
  <si>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</si>
  <si>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</si>
  <si>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</si>
  <si>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</si>
  <si>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</si>
  <si>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</si>
  <si>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</si>
  <si>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</si>
  <si>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</si>
  <si>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</si>
  <si>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</si>
  <si>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</si>
  <si>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</si>
  <si>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</si>
  <si>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</si>
  <si>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</si>
  <si>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</si>
  <si>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</si>
  <si>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</si>
  <si>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</si>
  <si>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</si>
  <si>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</si>
  <si>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</si>
  <si>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</si>
  <si>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</si>
  <si>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</si>
  <si>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</si>
  <si>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</si>
  <si>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</si>
  <si>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</si>
  <si>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</si>
  <si>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</si>
  <si>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</si>
  <si>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</si>
  <si>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</si>
  <si>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</si>
  <si>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</si>
  <si>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</si>
  <si>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</si>
  <si>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</si>
  <si>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</si>
  <si>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</si>
  <si>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</si>
  <si>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</si>
  <si>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</si>
  <si>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</si>
  <si>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</si>
  <si>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</si>
  <si>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</si>
  <si>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</si>
  <si>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</si>
  <si>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</si>
  <si>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</si>
  <si>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</si>
  <si>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</si>
  <si>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</si>
  <si>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</si>
  <si>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</si>
  <si>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</si>
  <si>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</si>
  <si>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</si>
  <si>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</si>
  <si>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</si>
  <si>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</si>
  <si>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</si>
  <si>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</si>
  <si>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</si>
  <si>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</si>
  <si>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</si>
  <si>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</si>
  <si>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</si>
  <si>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</si>
  <si>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</si>
  <si>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</si>
  <si>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</si>
  <si>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</si>
  <si>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</si>
  <si>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</si>
  <si>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</si>
  <si>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</si>
  <si>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</si>
  <si>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</si>
  <si>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</si>
  <si>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</si>
  <si>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</si>
  <si>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</si>
  <si>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</si>
  <si>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</si>
  <si>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</si>
  <si>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</si>
  <si>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</si>
  <si>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</si>
  <si>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</si>
  <si>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</si>
  <si>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</si>
  <si>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</si>
  <si>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</si>
  <si>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</si>
  <si>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</si>
  <si>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</si>
  <si>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</si>
  <si>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</si>
  <si>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</si>
  <si>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</si>
  <si>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</si>
  <si>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</si>
  <si>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</si>
  <si>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</si>
  <si>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</si>
  <si>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</si>
  <si>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</si>
  <si>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</si>
  <si>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</si>
  <si>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</si>
  <si>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</si>
  <si>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</si>
  <si>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</si>
  <si>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</si>
  <si>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</si>
  <si>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</si>
  <si>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</si>
  <si>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</si>
  <si>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</si>
  <si>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</si>
  <si>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</si>
  <si>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</si>
  <si>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</si>
  <si>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</si>
  <si>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</si>
  <si>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</si>
  <si>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</si>
  <si>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</si>
  <si>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</si>
  <si>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</si>
  <si>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</si>
  <si>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</si>
  <si>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</si>
  <si>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</si>
  <si>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</si>
  <si>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</si>
  <si>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</si>
  <si>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</si>
  <si>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</si>
  <si>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</si>
  <si>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</si>
  <si>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</si>
  <si>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</si>
  <si>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</si>
  <si>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</si>
  <si>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</si>
  <si>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</si>
  <si>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</si>
  <si>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</si>
  <si>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</si>
  <si>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</si>
  <si>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</si>
  <si>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</si>
  <si>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</si>
  <si>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</si>
  <si>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</si>
  <si>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</si>
  <si>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</si>
  <si>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</si>
  <si>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</si>
  <si>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</si>
  <si>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</si>
  <si>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</si>
  <si>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</si>
  <si>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</si>
  <si>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</si>
  <si>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</si>
  <si>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</si>
  <si>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</si>
  <si>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</si>
  <si>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</si>
  <si>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</si>
  <si>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</si>
  <si>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</si>
  <si>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</si>
  <si>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</si>
  <si>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</si>
  <si>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</si>
  <si>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</si>
  <si>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</si>
  <si>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</si>
  <si>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</si>
  <si>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</si>
  <si>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</si>
  <si>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</si>
  <si>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</si>
  <si>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</si>
  <si>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</si>
  <si>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</si>
  <si>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</si>
  <si>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</si>
  <si>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</si>
  <si>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</si>
  <si>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</si>
  <si>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</si>
  <si>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</si>
  <si>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</si>
  <si>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</si>
  <si>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</si>
  <si>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</si>
  <si>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</si>
  <si>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</si>
  <si>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</si>
  <si>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</si>
  <si>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</si>
  <si>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</si>
  <si>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</si>
  <si>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</si>
  <si>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</si>
  <si>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</si>
  <si>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</si>
  <si>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</si>
  <si>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</si>
  <si>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</si>
  <si>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</si>
  <si>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</si>
  <si>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</si>
  <si>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</si>
  <si>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</si>
  <si>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</si>
  <si>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</si>
  <si>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</si>
  <si>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</si>
  <si>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</si>
  <si>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</si>
  <si>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</si>
  <si>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</si>
  <si>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</si>
  <si>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</si>
  <si>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</si>
  <si>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</si>
  <si>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</si>
  <si>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</si>
  <si>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</si>
  <si>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</si>
  <si>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</si>
  <si>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</si>
  <si>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</si>
  <si>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</si>
  <si>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</si>
  <si>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</si>
  <si>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</si>
  <si>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</si>
  <si>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</si>
  <si>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</si>
  <si>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</si>
  <si>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</si>
  <si>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</si>
  <si>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</si>
  <si>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</si>
  <si>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</si>
  <si>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</si>
  <si>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</si>
  <si>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</si>
  <si>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</si>
  <si>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</si>
  <si>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</si>
  <si>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</si>
  <si>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</si>
  <si>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</si>
  <si>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</si>
  <si>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</si>
  <si>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</si>
  <si>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</si>
  <si>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</si>
  <si>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</si>
  <si>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</si>
  <si>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</si>
  <si>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</si>
  <si>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</si>
  <si>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</si>
  <si>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</si>
  <si>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</si>
  <si>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</si>
  <si>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</si>
  <si>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</si>
  <si>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</si>
  <si>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</si>
  <si>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</si>
  <si>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</si>
  <si>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</si>
  <si>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</si>
  <si>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</si>
  <si>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</si>
  <si>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</si>
  <si>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</si>
  <si>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</si>
  <si>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</si>
  <si>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</si>
  <si>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</si>
  <si>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</si>
  <si>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</si>
  <si>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</si>
  <si>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</si>
  <si>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</si>
  <si>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</si>
  <si>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</si>
  <si>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</si>
  <si>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</si>
  <si>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</si>
  <si>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</si>
  <si>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</si>
  <si>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</si>
  <si>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</si>
  <si>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</si>
  <si>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</si>
  <si>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</si>
  <si>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</si>
  <si>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</si>
  <si>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</si>
  <si>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</si>
  <si>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</si>
  <si>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</si>
  <si>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</si>
  <si>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</si>
  <si>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</si>
  <si>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</si>
  <si>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</si>
  <si>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</si>
  <si>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</si>
  <si>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</si>
  <si>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</si>
  <si>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</si>
  <si>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</si>
  <si>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</si>
  <si>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</si>
  <si>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</si>
  <si>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</si>
  <si>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</si>
  <si>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</si>
  <si>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</si>
  <si>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</si>
  <si>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</si>
  <si>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</si>
  <si>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</si>
  <si>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</si>
  <si>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</si>
  <si>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</si>
  <si>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</si>
  <si>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</si>
  <si>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</si>
  <si>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</si>
  <si>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</si>
  <si>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</si>
  <si>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</si>
  <si>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</si>
  <si>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</si>
  <si>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</si>
  <si>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</si>
  <si>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</si>
  <si>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</si>
  <si>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</si>
  <si>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</si>
  <si>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</si>
  <si>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</si>
  <si>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</si>
  <si>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</si>
  <si>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</si>
  <si>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</si>
  <si>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</si>
  <si>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</si>
  <si>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</si>
  <si>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</si>
  <si>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</si>
  <si>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</si>
  <si>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</si>
  <si>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</si>
  <si>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</si>
  <si>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</si>
  <si>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</si>
  <si>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</si>
  <si>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</si>
  <si>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</si>
  <si>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</si>
  <si>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</si>
  <si>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</si>
  <si>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</si>
  <si>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</si>
  <si>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</si>
  <si>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</si>
  <si>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</si>
  <si>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</si>
  <si>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</si>
  <si>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</si>
  <si>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</si>
  <si>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</si>
  <si>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</si>
  <si>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</si>
  <si>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</si>
  <si>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</si>
  <si>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</si>
  <si>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</si>
  <si>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</si>
  <si>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</si>
  <si>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</si>
  <si>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</si>
  <si>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</si>
  <si>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</si>
  <si>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</si>
  <si>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</si>
  <si>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</si>
  <si>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</si>
  <si>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</si>
  <si>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</si>
  <si>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</si>
  <si>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</si>
  <si>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</si>
  <si>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</si>
  <si>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</si>
  <si>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</si>
  <si>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</si>
  <si>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</si>
  <si>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</si>
  <si>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</si>
  <si>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</si>
  <si>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</si>
  <si>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</si>
  <si>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</si>
  <si>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</si>
  <si>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</si>
  <si>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</si>
  <si>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</si>
  <si>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</si>
  <si>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</si>
  <si>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</si>
  <si>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</si>
  <si>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</si>
  <si>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</si>
  <si>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</si>
  <si>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</si>
  <si>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</si>
  <si>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</si>
  <si>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</si>
  <si>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</si>
  <si>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</si>
  <si>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</si>
  <si>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</si>
  <si>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</si>
  <si>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</si>
  <si>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</si>
  <si>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</si>
  <si>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</si>
  <si>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</si>
  <si>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</si>
  <si>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</si>
  <si>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</si>
  <si>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</si>
  <si>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</si>
  <si>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</si>
  <si>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</si>
  <si>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</si>
  <si>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</si>
  <si>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</si>
  <si>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</si>
  <si>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</si>
  <si>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</si>
  <si>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</si>
  <si>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</si>
  <si>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</si>
  <si>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</si>
  <si>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</si>
  <si>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</si>
  <si>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</si>
  <si>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</si>
  <si>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</si>
  <si>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</si>
  <si>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</si>
  <si>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</si>
  <si>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</si>
  <si>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</si>
  <si>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</si>
  <si>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</si>
  <si>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</si>
  <si>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</si>
  <si>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</si>
  <si>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</si>
  <si>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</si>
  <si>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</si>
  <si>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</si>
  <si>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</si>
  <si>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</si>
  <si>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</si>
  <si>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</si>
  <si>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</si>
  <si>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</si>
  <si>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</si>
  <si>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</si>
  <si>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</si>
  <si>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</si>
  <si>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</si>
  <si>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</si>
  <si>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</si>
  <si>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</si>
  <si>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</si>
  <si>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</si>
  <si>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</si>
  <si>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</si>
  <si>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</si>
  <si>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</si>
  <si>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</si>
  <si>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</si>
  <si>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</si>
  <si>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</si>
  <si>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</si>
  <si>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</si>
  <si>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</si>
  <si>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</si>
  <si>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</si>
  <si>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</si>
  <si>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</si>
  <si>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</si>
  <si>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</si>
  <si>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</si>
  <si>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</si>
  <si>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</si>
  <si>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</si>
  <si>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</si>
  <si>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</si>
  <si>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</si>
  <si>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</si>
  <si>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</si>
  <si>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</si>
  <si>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</si>
  <si>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</si>
  <si>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</si>
  <si>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</si>
  <si>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</si>
  <si>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</si>
  <si>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</si>
  <si>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</si>
  <si>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</si>
  <si>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</si>
  <si>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</si>
  <si>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</si>
  <si>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</si>
  <si>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</si>
  <si>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</si>
  <si>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</si>
  <si>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</si>
  <si>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</si>
  <si>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</si>
  <si>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</si>
  <si>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</si>
  <si>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</si>
  <si>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</si>
  <si>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</si>
  <si>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</si>
  <si>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</si>
  <si>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</si>
  <si>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</si>
  <si>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</si>
  <si>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</si>
  <si>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</si>
  <si>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</si>
  <si>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</si>
  <si>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</si>
  <si>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</si>
  <si>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</si>
  <si>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</si>
  <si>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</si>
  <si>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</si>
  <si>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</si>
  <si>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</si>
  <si>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</si>
  <si>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</si>
  <si>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</si>
  <si>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</si>
  <si>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</si>
  <si>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</si>
  <si>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</si>
  <si>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</si>
  <si>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</si>
  <si>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</si>
  <si>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</si>
  <si>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</si>
  <si>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</si>
  <si>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</si>
  <si>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</si>
  <si>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</si>
  <si>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</si>
  <si>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</si>
  <si>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</si>
  <si>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</si>
  <si>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</si>
  <si>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</si>
  <si>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</si>
  <si>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</si>
  <si>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</si>
  <si>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</si>
  <si>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</si>
  <si>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</si>
  <si>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</si>
  <si>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</si>
  <si>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</si>
  <si>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</si>
  <si>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</si>
  <si>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</si>
  <si>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</si>
  <si>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</si>
  <si>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</si>
  <si>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</si>
  <si>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</si>
  <si>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</si>
  <si>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</si>
  <si>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</si>
  <si>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</si>
  <si>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</si>
  <si>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</si>
  <si>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</si>
  <si>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</si>
  <si>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</si>
  <si>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</si>
  <si>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</si>
  <si>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</si>
  <si>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</si>
  <si>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</si>
  <si>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</si>
  <si>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</si>
  <si>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</si>
  <si>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</si>
  <si>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</si>
  <si>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</si>
  <si>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</si>
  <si>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</si>
  <si>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</si>
  <si>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</si>
  <si>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</si>
  <si>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</si>
  <si>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</si>
  <si>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</si>
  <si>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</si>
  <si>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</si>
  <si>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</si>
  <si>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</si>
  <si>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</si>
  <si>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</si>
  <si>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</si>
  <si>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</si>
  <si>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</si>
  <si>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</si>
  <si>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</si>
  <si>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</si>
  <si>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</si>
  <si>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</si>
  <si>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</si>
  <si>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</si>
  <si>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</si>
  <si>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</si>
  <si>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</si>
  <si>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</si>
  <si>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</si>
  <si>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</si>
  <si>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</si>
  <si>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</si>
  <si>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</si>
  <si>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</si>
  <si>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</si>
  <si>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</si>
  <si>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</si>
  <si>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</si>
  <si>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</si>
  <si>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</si>
  <si>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</si>
  <si>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</si>
  <si>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</si>
  <si>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</si>
  <si>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</si>
  <si>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</si>
  <si>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</si>
  <si>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</si>
  <si>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</si>
  <si>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</si>
  <si>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</si>
  <si>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</si>
  <si>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</si>
  <si>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</si>
  <si>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</si>
  <si>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</si>
  <si>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</si>
  <si>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</si>
  <si>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</si>
  <si>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</si>
  <si>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</si>
  <si>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</si>
  <si>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</si>
  <si>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</si>
  <si>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</si>
  <si>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</si>
  <si>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</si>
  <si>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</si>
  <si>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</si>
  <si>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</si>
  <si>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</si>
  <si>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</si>
  <si>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</si>
  <si>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</si>
  <si>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</si>
  <si>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</si>
  <si>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</si>
  <si>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</si>
  <si>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</si>
  <si>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</si>
  <si>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</si>
  <si>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</si>
  <si>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</si>
  <si>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</si>
  <si>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</si>
  <si>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</si>
  <si>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</si>
  <si>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</si>
  <si>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</si>
  <si>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</si>
  <si>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</si>
  <si>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</si>
  <si>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</si>
  <si>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</si>
  <si>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</si>
  <si>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</si>
  <si>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</si>
  <si>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</si>
  <si>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</si>
  <si>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</si>
  <si>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</si>
  <si>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</si>
  <si>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</si>
  <si>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</si>
  <si>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</si>
  <si>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</si>
  <si>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</si>
  <si>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</si>
  <si>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</si>
  <si>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</si>
  <si>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</si>
  <si>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</si>
  <si>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</si>
  <si>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</si>
  <si>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</si>
  <si>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</si>
  <si>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</si>
  <si>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</si>
  <si>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</si>
  <si>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</si>
  <si>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</si>
  <si>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</si>
  <si>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</si>
  <si>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</si>
  <si>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</si>
  <si>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</si>
  <si>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</si>
  <si>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</si>
  <si>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</si>
  <si>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</si>
  <si>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</si>
  <si>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</si>
  <si>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</si>
  <si>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</si>
  <si>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</si>
  <si>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</si>
  <si>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</si>
  <si>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</si>
  <si>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</si>
  <si>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</si>
  <si>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</si>
  <si>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</si>
  <si>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</si>
  <si>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</si>
  <si>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</si>
  <si>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</si>
  <si>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</si>
  <si>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</si>
  <si>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</si>
  <si>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</si>
  <si>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</si>
  <si>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</si>
  <si>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</si>
  <si>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</si>
  <si>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</si>
  <si>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</si>
  <si>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</si>
  <si>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</si>
  <si>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</si>
  <si>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</si>
  <si>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</si>
  <si>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</si>
  <si>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</si>
  <si>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</si>
  <si>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</si>
  <si>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</si>
  <si>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</si>
  <si>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</si>
  <si>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</si>
  <si>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</si>
  <si>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</si>
  <si>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</si>
  <si>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</si>
  <si>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</si>
  <si>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</si>
  <si>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</si>
  <si>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</si>
  <si>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</si>
  <si>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</si>
  <si>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</si>
  <si>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</si>
  <si>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</si>
  <si>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</si>
  <si>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</si>
  <si>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</si>
  <si>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</si>
  <si>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</si>
  <si>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</si>
  <si>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</si>
  <si>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</si>
  <si>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</si>
  <si>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</si>
  <si>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</si>
  <si>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</si>
  <si>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</si>
  <si>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</si>
  <si>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</si>
  <si>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</si>
  <si>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</si>
  <si>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</si>
  <si>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</si>
  <si>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</si>
  <si>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</si>
  <si>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</si>
  <si>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</si>
  <si>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</si>
  <si>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</si>
  <si>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</si>
  <si>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</si>
  <si>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</si>
  <si>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</si>
  <si>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</si>
  <si>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</si>
  <si>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</si>
  <si>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</si>
  <si>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</si>
  <si>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</si>
  <si>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</si>
  <si>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</si>
  <si>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</si>
  <si>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</si>
  <si>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</si>
  <si>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</si>
  <si>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</si>
  <si>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</si>
  <si>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</si>
  <si>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</si>
  <si>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</si>
  <si>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</si>
  <si>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</si>
  <si>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</si>
  <si>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</si>
  <si>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</si>
  <si>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</si>
  <si>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</si>
  <si>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</si>
  <si>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</si>
  <si>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</si>
  <si>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</si>
  <si>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</si>
  <si>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</si>
  <si>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</si>
  <si>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</si>
  <si>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</si>
  <si>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</si>
  <si>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</si>
  <si>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</si>
  <si>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</si>
  <si>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</si>
  <si>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</si>
  <si>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</si>
  <si>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</si>
  <si>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</si>
  <si>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</si>
  <si>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</si>
  <si>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</si>
  <si>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</si>
  <si>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</si>
  <si>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</si>
  <si>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</si>
  <si>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</si>
  <si>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</si>
  <si>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</si>
  <si>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</si>
  <si>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</si>
  <si>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</si>
  <si>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</si>
  <si>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</si>
  <si>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</si>
  <si>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</si>
  <si>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</si>
  <si>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</si>
  <si>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</si>
  <si>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</si>
  <si>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</si>
  <si>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</si>
  <si>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</si>
  <si>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</si>
  <si>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</si>
  <si>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</si>
  <si>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</si>
  <si>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</si>
  <si>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</si>
  <si>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</si>
  <si>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</si>
  <si>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</si>
  <si>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</si>
  <si>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</si>
  <si>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</si>
  <si>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</si>
  <si>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</si>
  <si>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</si>
  <si>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</si>
  <si>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</si>
  <si>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</si>
  <si>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</si>
  <si>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</si>
  <si>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</si>
  <si>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</si>
  <si>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</si>
  <si>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</si>
  <si>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</si>
  <si>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</si>
  <si>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</si>
  <si>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</si>
  <si>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</si>
  <si>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</si>
  <si>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</si>
  <si>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</si>
  <si>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</si>
  <si>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</si>
  <si>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</si>
  <si>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</si>
  <si>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</si>
  <si>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</si>
  <si>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</si>
  <si>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</si>
  <si>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</si>
  <si>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</si>
  <si>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</si>
  <si>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</si>
  <si>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</si>
  <si>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</si>
  <si>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</si>
  <si>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</si>
  <si>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</si>
  <si>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</si>
  <si>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</si>
  <si>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</si>
  <si>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</si>
  <si>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</si>
  <si>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</si>
  <si>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</si>
  <si>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</si>
  <si>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</si>
  <si>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</si>
  <si>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</si>
  <si>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</si>
  <si>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</si>
  <si>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</si>
  <si>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</si>
  <si>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</si>
  <si>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</si>
  <si>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</si>
  <si>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</si>
  <si>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</si>
  <si>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</si>
  <si>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</si>
  <si>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</si>
  <si>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</si>
  <si>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</si>
  <si>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</si>
  <si>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</si>
  <si>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</si>
  <si>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</si>
  <si>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</si>
  <si>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</si>
  <si>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</si>
  <si>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</si>
  <si>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</si>
  <si>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</si>
  <si>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</si>
  <si>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</si>
  <si>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</si>
  <si>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</si>
  <si>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</si>
  <si>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</si>
  <si>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</si>
  <si>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</si>
  <si>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</si>
  <si>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</si>
  <si>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</si>
  <si>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</si>
  <si>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</si>
  <si>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</si>
  <si>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</si>
  <si>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</si>
  <si>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</si>
  <si>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</si>
  <si>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</si>
  <si>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</si>
  <si>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</si>
  <si>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</si>
  <si>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</si>
  <si>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</si>
  <si>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</si>
  <si>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</si>
  <si>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</si>
  <si>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</si>
  <si>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</si>
  <si>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</si>
  <si>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</si>
  <si>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</si>
  <si>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</si>
  <si>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</si>
  <si>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</si>
  <si>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</si>
  <si>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</si>
  <si>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</si>
  <si>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</si>
  <si>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</si>
  <si>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</si>
  <si>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</si>
  <si>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</si>
  <si>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</si>
  <si>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</si>
  <si>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</si>
  <si>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</si>
  <si>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</si>
  <si>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</si>
  <si>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</si>
  <si>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</si>
  <si>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</si>
  <si>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</si>
  <si>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</si>
  <si>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</si>
  <si>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</si>
  <si>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</si>
  <si>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</si>
  <si>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</si>
  <si>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</si>
  <si>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</si>
  <si>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</si>
  <si>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</si>
  <si>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</si>
  <si>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</si>
  <si>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</si>
  <si>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</si>
  <si>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</si>
  <si>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</si>
  <si>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</si>
  <si>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</si>
  <si>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</si>
  <si>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</si>
  <si>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</si>
  <si>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</si>
  <si>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</si>
  <si>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</si>
  <si>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</si>
  <si>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</si>
  <si>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</si>
  <si>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</si>
  <si>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</si>
  <si>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</si>
  <si>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</si>
  <si>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</si>
  <si>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</si>
  <si>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</si>
  <si>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</si>
  <si>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</si>
  <si>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</si>
  <si>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</si>
  <si>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</si>
  <si>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</si>
  <si>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</si>
  <si>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</si>
  <si>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</si>
  <si>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</si>
  <si>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</si>
  <si>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</si>
  <si>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</si>
  <si>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</si>
  <si>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</si>
  <si>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</si>
  <si>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</si>
  <si>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</si>
  <si>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</si>
  <si>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</si>
  <si>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</si>
  <si>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</si>
  <si>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</si>
  <si>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</si>
  <si>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</si>
  <si>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</si>
  <si>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</si>
  <si>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</si>
  <si>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</si>
  <si>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</si>
  <si>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</si>
  <si>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</si>
  <si>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</si>
  <si>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</si>
  <si>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</si>
  <si>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</si>
  <si>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</si>
  <si>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</si>
  <si>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</si>
  <si>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</si>
  <si>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</si>
  <si>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</si>
  <si>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</si>
  <si>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</si>
  <si>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</si>
  <si>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</si>
  <si>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</si>
  <si>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</si>
  <si>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</si>
  <si>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</si>
  <si>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</si>
  <si>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</si>
  <si>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</si>
  <si>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</si>
  <si>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</si>
  <si>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</si>
  <si>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</si>
  <si>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</si>
  <si>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</si>
  <si>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</si>
  <si>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</si>
  <si>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</si>
  <si>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</si>
  <si>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</si>
  <si>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</si>
  <si>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</si>
  <si>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</si>
  <si>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</si>
  <si>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</si>
  <si>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</si>
  <si>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</si>
  <si>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</si>
  <si>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</si>
  <si>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</si>
  <si>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</si>
  <si>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</si>
  <si>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</si>
  <si>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</si>
  <si>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</si>
  <si>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</si>
  <si>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</si>
  <si>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</si>
  <si>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</si>
  <si>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</si>
  <si>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</si>
  <si>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</si>
  <si>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</si>
  <si>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</si>
  <si>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</si>
  <si>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</si>
  <si>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</si>
  <si>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</si>
  <si>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</si>
  <si>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</si>
  <si>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</si>
  <si>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</si>
  <si>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</si>
  <si>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</si>
  <si>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</si>
  <si>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</si>
  <si>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</si>
  <si>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</si>
  <si>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</si>
  <si>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</si>
  <si>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</si>
  <si>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</si>
  <si>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</si>
  <si>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</si>
  <si>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</si>
  <si>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</si>
  <si>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</si>
  <si>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</si>
  <si>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</si>
  <si>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</si>
  <si>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</si>
  <si>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</si>
  <si>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</si>
  <si>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</si>
  <si>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</si>
  <si>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</si>
  <si>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</si>
  <si>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</si>
  <si>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</si>
  <si>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</si>
  <si>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</si>
  <si>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</si>
  <si>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</si>
  <si>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</si>
  <si>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</si>
  <si>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</si>
  <si>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</si>
  <si>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</si>
  <si>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</si>
  <si>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</si>
  <si>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</si>
  <si>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</si>
  <si>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</si>
  <si>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</si>
  <si>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</si>
  <si>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</si>
  <si>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</si>
  <si>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</si>
  <si>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</si>
  <si>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</si>
  <si>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</si>
  <si>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</si>
  <si>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</si>
  <si>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</si>
  <si>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</si>
  <si>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</si>
  <si>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</si>
  <si>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</si>
  <si>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</si>
  <si>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</si>
  <si>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</si>
  <si>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</si>
  <si>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</si>
  <si>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</si>
  <si>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</si>
  <si>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</si>
  <si>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</si>
  <si>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</si>
  <si>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</si>
  <si>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</si>
  <si>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</si>
  <si>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</si>
  <si>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</si>
  <si>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</si>
  <si>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</si>
  <si>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</si>
  <si>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</si>
  <si>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</si>
  <si>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</si>
  <si>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</si>
  <si>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</si>
  <si>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</si>
  <si>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</si>
  <si>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</si>
  <si>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</si>
  <si>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</si>
  <si>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</si>
  <si>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</si>
  <si>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</si>
  <si>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</si>
  <si>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</si>
  <si>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</si>
  <si>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</si>
  <si>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</si>
  <si>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</si>
  <si>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</si>
  <si>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</si>
  <si>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</si>
  <si>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</si>
  <si>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</si>
  <si>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</si>
  <si>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</si>
  <si>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</si>
  <si>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</si>
  <si>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</si>
  <si>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</si>
  <si>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</si>
  <si>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</si>
  <si>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</si>
  <si>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</si>
  <si>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</si>
  <si>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</si>
  <si>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</si>
  <si>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</si>
  <si>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</si>
  <si>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</si>
  <si>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</si>
  <si>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</si>
  <si>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</si>
  <si>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</si>
  <si>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</si>
  <si>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</si>
  <si>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</si>
  <si>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</si>
  <si>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</si>
  <si>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</si>
  <si>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</si>
  <si>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</si>
  <si>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</si>
  <si>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</si>
  <si>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</si>
  <si>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</si>
  <si>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</si>
  <si>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</si>
  <si>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</si>
  <si>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</si>
  <si>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</si>
  <si>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</si>
  <si>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</si>
  <si>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</si>
  <si>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</si>
  <si>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</si>
  <si>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</si>
  <si>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</si>
  <si>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</si>
  <si>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</si>
  <si>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</si>
  <si>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</si>
  <si>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</si>
  <si>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</si>
  <si>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</si>
  <si>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</si>
  <si>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</si>
  <si>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</si>
  <si>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</si>
  <si>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</si>
  <si>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</si>
  <si>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</si>
  <si>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</si>
  <si>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</si>
  <si>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</si>
  <si>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</si>
  <si>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</si>
  <si>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</si>
  <si>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</si>
  <si>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</si>
  <si>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</si>
  <si>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</si>
  <si>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</si>
  <si>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</si>
  <si>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</si>
  <si>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</si>
  <si>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</si>
  <si>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</si>
  <si>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</si>
  <si>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</si>
  <si>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</si>
  <si>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</si>
  <si>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</si>
  <si>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</si>
  <si>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</si>
  <si>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</si>
  <si>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</si>
  <si>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</si>
  <si>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</si>
  <si>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</si>
  <si>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</si>
  <si>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</si>
  <si>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</si>
  <si>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</si>
  <si>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</si>
  <si>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</si>
  <si>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</si>
  <si>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</si>
  <si>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</si>
  <si>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</si>
  <si>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</si>
  <si>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</si>
  <si>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</si>
  <si>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</si>
  <si>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</si>
  <si>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</si>
  <si>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</si>
  <si>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</si>
  <si>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</si>
  <si>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</si>
  <si>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</si>
  <si>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</si>
  <si>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</si>
  <si>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</si>
  <si>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</si>
  <si>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</si>
  <si>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</si>
  <si>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</si>
  <si>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</si>
  <si>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</si>
  <si>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</si>
  <si>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</si>
  <si>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</si>
  <si>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</si>
  <si>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</si>
  <si>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</si>
  <si>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</si>
  <si>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</si>
  <si>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</si>
  <si>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</si>
  <si>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</si>
  <si>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</si>
  <si>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</si>
  <si>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</si>
  <si>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</si>
  <si>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</si>
  <si>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</si>
  <si>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</si>
  <si>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</si>
  <si>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</si>
  <si>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</si>
  <si>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</si>
  <si>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</si>
  <si>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</si>
  <si>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</si>
  <si>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</si>
  <si>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</si>
  <si>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</si>
  <si>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</si>
  <si>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</si>
  <si>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</si>
  <si>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</si>
  <si>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</si>
  <si>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</si>
  <si>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</si>
  <si>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</si>
  <si>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</si>
  <si>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</si>
  <si>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</si>
  <si>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</si>
  <si>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</si>
  <si>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</si>
  <si>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</si>
  <si>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</si>
  <si>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</si>
  <si>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</si>
  <si>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</si>
  <si>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</si>
  <si>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</si>
  <si>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</si>
  <si>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</si>
  <si>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</si>
  <si>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</si>
  <si>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</si>
  <si>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</si>
  <si>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</si>
  <si>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</si>
  <si>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</si>
  <si>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</si>
  <si>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</si>
  <si>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</si>
  <si>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</si>
  <si>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</si>
  <si>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</si>
  <si>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</si>
  <si>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</si>
  <si>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</si>
  <si>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</si>
  <si>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</si>
  <si>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</si>
  <si>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</si>
  <si>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</si>
  <si>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</si>
  <si>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</si>
  <si>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</si>
  <si>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</si>
  <si>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</si>
  <si>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</si>
  <si>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</si>
  <si>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</si>
  <si>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</si>
  <si>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</si>
  <si>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</si>
  <si>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</si>
  <si>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</si>
  <si>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</si>
  <si>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</si>
  <si>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</si>
  <si>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</si>
  <si>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</si>
  <si>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</si>
  <si>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</si>
  <si>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</si>
  <si>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</si>
  <si>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</si>
  <si>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</si>
  <si>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</si>
  <si>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</si>
  <si>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</si>
  <si>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</si>
  <si>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</si>
  <si>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</si>
  <si>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</si>
  <si>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</si>
  <si>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</si>
  <si>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</si>
  <si>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</si>
  <si>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</si>
  <si>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</si>
  <si>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</si>
  <si>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</si>
  <si>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</si>
  <si>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</si>
  <si>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</si>
  <si>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</si>
  <si>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</si>
  <si>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</si>
  <si>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</si>
  <si>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</si>
  <si>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</si>
  <si>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</si>
  <si>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</si>
  <si>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</si>
  <si>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</si>
  <si>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</si>
  <si>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</si>
  <si>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</si>
  <si>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</si>
  <si>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</si>
  <si>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</si>
  <si>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</si>
  <si>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</si>
  <si>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</si>
  <si>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</si>
  <si>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</si>
  <si>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</si>
  <si>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</si>
  <si>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</si>
  <si>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</si>
  <si>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</si>
  <si>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</si>
  <si>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</si>
  <si>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</si>
  <si>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</si>
  <si>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</si>
  <si>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</si>
  <si>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</si>
  <si>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</si>
  <si>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</si>
  <si>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</si>
  <si>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</si>
  <si>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</si>
  <si>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</si>
  <si>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</si>
  <si>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</si>
  <si>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</si>
  <si>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</si>
  <si>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</si>
  <si>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</si>
  <si>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</si>
  <si>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</si>
  <si>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</si>
  <si>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</si>
  <si>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</si>
  <si>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</si>
  <si>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</si>
  <si>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</si>
  <si>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</si>
  <si>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</si>
  <si>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</si>
  <si>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</si>
  <si>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</si>
  <si>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</si>
  <si>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</si>
  <si>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</si>
  <si>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</si>
  <si>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</si>
  <si>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</si>
  <si>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</si>
  <si>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</si>
  <si>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</si>
  <si>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</si>
  <si>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</si>
  <si>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</si>
  <si>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</si>
  <si>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</si>
  <si>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</si>
  <si>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</si>
  <si>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</si>
  <si>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</si>
  <si>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</si>
  <si>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</si>
  <si>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</si>
  <si>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</si>
  <si>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</si>
  <si>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</si>
  <si>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</si>
  <si>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</si>
  <si>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</si>
  <si>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</si>
  <si>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</si>
  <si>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</si>
  <si>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</si>
  <si>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</si>
  <si>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</si>
  <si>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</si>
  <si>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</si>
  <si>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</si>
  <si>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</si>
  <si>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</si>
  <si>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</si>
  <si>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</si>
  <si>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</si>
  <si>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</si>
  <si>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</si>
  <si>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</si>
  <si>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</si>
  <si>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</si>
  <si>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</si>
  <si>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</si>
  <si>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</si>
  <si>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</si>
  <si>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</si>
  <si>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</si>
  <si>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</si>
  <si>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</si>
  <si>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</si>
  <si>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</si>
  <si>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</si>
  <si>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</si>
  <si>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</si>
  <si>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</si>
  <si>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</si>
  <si>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</si>
  <si>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</si>
  <si>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</si>
  <si>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</si>
  <si>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</si>
  <si>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</si>
  <si>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</si>
  <si>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</si>
  <si>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</si>
  <si>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</si>
  <si>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</si>
  <si>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</si>
  <si>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</si>
  <si>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</si>
  <si>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</si>
  <si>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</si>
  <si>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</si>
  <si>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</si>
  <si>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</si>
  <si>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</si>
  <si>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</si>
  <si>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</si>
  <si>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</si>
  <si>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</si>
  <si>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</si>
  <si>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</si>
  <si>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</si>
  <si>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</si>
  <si>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</si>
  <si>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</si>
  <si>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</si>
  <si>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</si>
  <si>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</si>
  <si>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</si>
  <si>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</si>
  <si>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</si>
  <si>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</si>
  <si>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</si>
  <si>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</si>
  <si>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</si>
  <si>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</si>
  <si>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</si>
  <si>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</si>
  <si>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</si>
  <si>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</si>
  <si>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</si>
  <si>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</si>
  <si>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</si>
  <si>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</si>
  <si>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</si>
  <si>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</si>
  <si>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</si>
  <si>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</si>
  <si>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</si>
  <si>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</si>
  <si>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</si>
  <si>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</si>
  <si>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</si>
  <si>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</si>
  <si>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</si>
  <si>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</si>
  <si>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</si>
  <si>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</si>
  <si>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</si>
  <si>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</si>
  <si>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</si>
  <si>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</si>
  <si>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</si>
  <si>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</si>
  <si>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</si>
  <si>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</si>
  <si>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</si>
  <si>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</si>
  <si>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</si>
  <si>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</si>
  <si>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</si>
  <si>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</si>
  <si>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</si>
  <si>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</si>
  <si>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</si>
  <si>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</si>
  <si>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</si>
  <si>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</si>
  <si>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</si>
  <si>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</si>
  <si>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</si>
  <si>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</si>
  <si>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</si>
  <si>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</si>
  <si>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</si>
  <si>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</si>
  <si>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</si>
  <si>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</si>
  <si>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</si>
  <si>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</si>
  <si>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</si>
  <si>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</si>
  <si>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</si>
  <si>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</si>
  <si>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</si>
  <si>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</si>
  <si>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</si>
  <si>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</si>
  <si>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</si>
  <si>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</si>
  <si>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</si>
  <si>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</si>
  <si>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</si>
  <si>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</si>
  <si>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</si>
  <si>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</si>
  <si>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</si>
  <si>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</si>
  <si>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</si>
  <si>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</si>
  <si>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</si>
  <si>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</si>
  <si>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</si>
  <si>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</si>
  <si>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</si>
  <si>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</si>
  <si>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</si>
  <si>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</si>
  <si>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</si>
  <si>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</si>
  <si>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</si>
  <si>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</si>
  <si>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</si>
  <si>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</si>
  <si>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</si>
  <si>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</si>
  <si>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</si>
  <si>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</si>
  <si>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</si>
  <si>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</si>
  <si>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</si>
  <si>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</si>
  <si>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</si>
  <si>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</si>
  <si>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</si>
  <si>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</si>
  <si>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</si>
  <si>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</si>
  <si>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</si>
  <si>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</si>
  <si>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</si>
  <si>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</si>
  <si>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</si>
  <si>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</si>
  <si>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</si>
  <si>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</si>
  <si>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</si>
  <si>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</si>
  <si>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</si>
  <si>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</si>
  <si>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</si>
  <si>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</si>
  <si>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</si>
  <si>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</si>
  <si>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</si>
  <si>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</si>
  <si>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</si>
  <si>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</si>
  <si>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</si>
  <si>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</si>
  <si>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</si>
  <si>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</si>
  <si>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</si>
  <si>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</si>
  <si>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</si>
  <si>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</si>
  <si>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</si>
  <si>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</si>
  <si>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</si>
  <si>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</si>
  <si>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</si>
  <si>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</si>
  <si>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</si>
  <si>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</si>
  <si>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</si>
  <si>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</si>
  <si>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</si>
  <si>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</si>
  <si>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</si>
  <si>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</si>
  <si>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</si>
  <si>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</si>
  <si>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</si>
  <si>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</si>
  <si>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</si>
  <si>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</si>
  <si>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</si>
  <si>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</si>
  <si>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</si>
  <si>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</si>
  <si>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</si>
  <si>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</si>
  <si>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</si>
  <si>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</si>
  <si>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</si>
  <si>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</si>
  <si>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</si>
  <si>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</si>
  <si>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</si>
  <si>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</si>
  <si>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</si>
  <si>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</si>
  <si>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</si>
  <si>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</si>
  <si>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</si>
  <si>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</si>
  <si>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</si>
  <si>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</si>
  <si>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</si>
  <si>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</si>
  <si>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</si>
  <si>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</si>
  <si>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</si>
  <si>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</si>
  <si>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</si>
  <si>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</si>
  <si>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</si>
  <si>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</si>
  <si>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</si>
  <si>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</si>
  <si>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</si>
  <si>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</si>
  <si>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</si>
  <si>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</si>
  <si>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</si>
  <si>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</si>
  <si>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</si>
  <si>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</si>
  <si>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</si>
  <si>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</si>
  <si>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</si>
  <si>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</si>
  <si>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</si>
  <si>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</si>
  <si>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</si>
  <si>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</si>
  <si>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</si>
  <si>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</si>
  <si>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</si>
  <si>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</si>
  <si>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</si>
  <si>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</si>
  <si>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</si>
  <si>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</si>
  <si>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</si>
  <si>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</si>
  <si>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</si>
  <si>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</si>
  <si>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</si>
  <si>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</si>
  <si>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</si>
  <si>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</si>
  <si>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</si>
  <si>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</si>
  <si>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</si>
  <si>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</si>
  <si>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</si>
  <si>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</si>
  <si>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</si>
  <si>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</si>
  <si>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</si>
  <si>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</si>
  <si>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</si>
  <si>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</si>
  <si>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</si>
  <si>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</si>
  <si>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</si>
  <si>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</si>
  <si>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</si>
  <si>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</si>
  <si>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</si>
  <si>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</si>
  <si>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</si>
  <si>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</si>
  <si>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</si>
  <si>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</si>
  <si>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</si>
  <si>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</si>
  <si>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</si>
  <si>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</si>
  <si>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</si>
  <si>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</si>
  <si>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</si>
  <si>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</si>
  <si>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</si>
  <si>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</si>
  <si>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</si>
  <si>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</si>
  <si>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</si>
  <si>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</si>
  <si>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</si>
  <si>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</si>
  <si>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</si>
  <si>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</si>
  <si>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</si>
  <si>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</si>
  <si>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</si>
  <si>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</si>
  <si>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</si>
  <si>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</si>
  <si>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</si>
  <si>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</si>
  <si>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</si>
  <si>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</si>
  <si>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</si>
  <si>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</si>
  <si>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</si>
  <si>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</si>
  <si>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</si>
  <si>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</si>
  <si>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</si>
  <si>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</si>
  <si>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</si>
  <si>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</si>
  <si>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</si>
  <si>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</si>
  <si>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</si>
  <si>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</si>
  <si>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</si>
  <si>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</si>
  <si>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</si>
  <si>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</si>
  <si>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</si>
  <si>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</si>
  <si>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</si>
  <si>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</si>
  <si>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</si>
  <si>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</si>
  <si>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</si>
  <si>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</si>
  <si>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</si>
  <si>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</si>
  <si>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</si>
  <si>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</si>
  <si>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</si>
  <si>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</si>
  <si>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</si>
  <si>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</si>
  <si>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</si>
  <si>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</si>
  <si>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</si>
  <si>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</si>
  <si>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</si>
  <si>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</si>
  <si>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</si>
  <si>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</si>
  <si>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</si>
  <si>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</si>
  <si>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</si>
  <si>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</si>
  <si>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</si>
  <si>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</si>
  <si>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</si>
  <si>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</si>
  <si>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</si>
  <si>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</si>
  <si>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</si>
  <si>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</si>
  <si>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</si>
  <si>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</si>
  <si>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</si>
  <si>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</si>
  <si>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</si>
  <si>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</si>
  <si>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</si>
  <si>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</si>
  <si>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</si>
  <si>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</si>
  <si>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</si>
  <si>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</si>
  <si>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</si>
  <si>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</si>
  <si>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</si>
  <si>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</si>
  <si>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</si>
  <si>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</si>
  <si>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</si>
  <si>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</si>
  <si>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</si>
  <si>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</si>
  <si>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</si>
  <si>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</si>
  <si>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</si>
  <si>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</si>
  <si>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</si>
  <si>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</si>
  <si>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</si>
  <si>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</si>
  <si>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</si>
  <si>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</si>
  <si>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</si>
  <si>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</si>
  <si>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</si>
  <si>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</si>
  <si>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</si>
  <si>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</si>
  <si>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</si>
  <si>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</si>
  <si>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</si>
  <si>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</si>
  <si>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</si>
  <si>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</si>
  <si>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</si>
  <si>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</si>
  <si>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</si>
  <si>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</si>
  <si>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</si>
  <si>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</si>
  <si>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</si>
  <si>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</si>
  <si>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</si>
  <si>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</si>
  <si>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</si>
  <si>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</si>
  <si>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</si>
  <si>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</si>
  <si>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</si>
  <si>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</si>
  <si>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</si>
  <si>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</si>
  <si>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</si>
  <si>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</si>
  <si>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</si>
  <si>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</si>
  <si>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</si>
  <si>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</si>
  <si>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</si>
  <si>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</si>
  <si>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</si>
  <si>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</si>
  <si>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</si>
  <si>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</si>
  <si>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</si>
  <si>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</si>
  <si>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</si>
  <si>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</si>
  <si>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</si>
  <si>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</si>
  <si>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</si>
  <si>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</si>
  <si>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</si>
  <si>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</si>
  <si>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</si>
  <si>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</si>
  <si>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</si>
  <si>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</si>
  <si>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</si>
  <si>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</si>
  <si>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</si>
  <si>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</si>
  <si>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</si>
  <si>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</si>
  <si>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</si>
  <si>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</si>
  <si>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</si>
  <si>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</si>
  <si>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</si>
  <si>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</si>
  <si>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</si>
  <si>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</si>
  <si>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</si>
  <si>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</si>
  <si>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</si>
  <si>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</si>
  <si>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</si>
  <si>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</si>
  <si>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</si>
  <si>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</si>
  <si>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</si>
  <si>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</si>
  <si>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</si>
  <si>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</si>
  <si>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</si>
  <si>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</si>
  <si>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</si>
  <si>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</si>
  <si>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</si>
  <si>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</si>
  <si>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</si>
  <si>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</si>
  <si>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</si>
  <si>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</si>
  <si>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</si>
  <si>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</si>
  <si>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</si>
  <si>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</si>
  <si>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</si>
  <si>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</si>
  <si>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</si>
  <si>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</si>
  <si>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</si>
  <si>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</si>
  <si>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</si>
  <si>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</si>
  <si>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</si>
  <si>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</si>
  <si>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</si>
  <si>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</si>
  <si>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</si>
  <si>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</si>
  <si>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</si>
  <si>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</si>
  <si>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</si>
  <si>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</si>
  <si>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</si>
  <si>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</si>
  <si>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</si>
  <si>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</si>
  <si>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</si>
  <si>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</si>
  <si>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</si>
  <si>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</si>
  <si>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</si>
  <si>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</si>
  <si>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</si>
  <si>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</si>
  <si>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</si>
  <si>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</si>
  <si>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</si>
  <si>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</si>
  <si>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</si>
  <si>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</si>
  <si>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</si>
  <si>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</si>
  <si>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</si>
  <si>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</si>
  <si>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</si>
  <si>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</si>
  <si>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</si>
  <si>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</si>
  <si>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</si>
  <si>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</si>
  <si>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</si>
  <si>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</si>
  <si>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</si>
  <si>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</si>
  <si>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</si>
  <si>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</si>
  <si>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</si>
  <si>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</si>
  <si>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</si>
  <si>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</si>
  <si>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</si>
  <si>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</si>
  <si>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</si>
  <si>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</si>
  <si>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</si>
  <si>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</si>
  <si>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</si>
  <si>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</si>
  <si>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</si>
  <si>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</si>
  <si>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</si>
  <si>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</si>
  <si>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</si>
  <si>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</si>
  <si>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</si>
  <si>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</si>
  <si>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</si>
  <si>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</si>
  <si>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</si>
  <si>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</si>
  <si>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</si>
  <si>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</si>
  <si>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</si>
  <si>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</si>
  <si>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</si>
  <si>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</si>
  <si>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</si>
  <si>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</si>
  <si>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</si>
  <si>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</si>
  <si>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</si>
  <si>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</si>
  <si>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</si>
  <si>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</si>
  <si>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</si>
  <si>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</si>
  <si>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</si>
  <si>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</si>
  <si>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</si>
  <si>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</si>
  <si>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</si>
  <si>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</si>
  <si>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</si>
  <si>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</si>
  <si>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</si>
  <si>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</si>
  <si>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</si>
  <si>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</si>
  <si>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</si>
  <si>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</si>
  <si>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</si>
  <si>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</si>
  <si>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</si>
  <si>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</si>
  <si>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</si>
  <si>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</si>
  <si>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</si>
  <si>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</si>
  <si>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</si>
  <si>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</si>
  <si>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</si>
  <si>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</si>
  <si>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</si>
  <si>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</si>
  <si>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</si>
  <si>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</si>
  <si>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</si>
  <si>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</si>
  <si>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</si>
  <si>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</si>
  <si>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</si>
  <si>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</si>
  <si>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</si>
  <si>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</si>
  <si>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</si>
  <si>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</si>
  <si>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</si>
  <si>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</si>
  <si>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</si>
  <si>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</si>
  <si>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</si>
  <si>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</si>
  <si>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</si>
  <si>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</si>
  <si>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</si>
  <si>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</si>
  <si>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</si>
  <si>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</si>
  <si>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</si>
  <si>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</si>
  <si>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</si>
  <si>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</si>
  <si>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</si>
  <si>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</si>
  <si>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</si>
  <si>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</si>
  <si>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</si>
  <si>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</si>
  <si>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</si>
  <si>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</si>
  <si>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</si>
  <si>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</si>
  <si>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</si>
  <si>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</si>
  <si>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</si>
  <si>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</si>
  <si>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</si>
  <si>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</si>
  <si>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</si>
  <si>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</si>
  <si>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</si>
  <si>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</si>
  <si>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</si>
  <si>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</si>
  <si>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</si>
  <si>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</si>
  <si>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</si>
  <si>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</si>
  <si>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</si>
  <si>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</si>
  <si>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</si>
  <si>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</si>
  <si>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</si>
  <si>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</si>
  <si>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</si>
  <si>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</si>
  <si>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</si>
  <si>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</si>
  <si>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</si>
  <si>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</si>
  <si>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</si>
  <si>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</si>
  <si>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</si>
  <si>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</si>
  <si>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</si>
  <si>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</si>
  <si>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</si>
  <si>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</si>
  <si>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</si>
  <si>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</si>
  <si>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</si>
  <si>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</si>
  <si>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</si>
  <si>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</si>
  <si>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</si>
  <si>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</si>
  <si>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</si>
  <si>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</si>
  <si>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</si>
  <si>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</si>
  <si>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</si>
  <si>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</si>
  <si>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</si>
  <si>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</si>
  <si>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</si>
  <si>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</si>
  <si>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</si>
  <si>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</si>
  <si>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</si>
  <si>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</si>
  <si>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</si>
  <si>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</si>
  <si>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</si>
  <si>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</si>
  <si>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</si>
  <si>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</si>
  <si>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</si>
  <si>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</si>
  <si>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</si>
  <si>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</si>
  <si>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</si>
  <si>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</si>
  <si>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</si>
  <si>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</si>
  <si>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</si>
  <si>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</si>
  <si>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</si>
  <si>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</si>
  <si>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</si>
  <si>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</si>
  <si>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</si>
  <si>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</si>
  <si>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</si>
  <si>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</si>
  <si>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</si>
  <si>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</si>
  <si>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</si>
  <si>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</si>
  <si>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</si>
  <si>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</si>
  <si>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</si>
  <si>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</si>
  <si>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</si>
  <si>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</si>
  <si>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</si>
  <si>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</si>
  <si>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</si>
  <si>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</si>
  <si>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</si>
  <si>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</si>
  <si>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</si>
  <si>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</si>
  <si>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</si>
  <si>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</si>
  <si>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</si>
  <si>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</si>
  <si>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</si>
  <si>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</si>
  <si>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</si>
  <si>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</si>
  <si>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</si>
  <si>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</si>
  <si>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</si>
  <si>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</si>
  <si>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</si>
  <si>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</si>
  <si>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</si>
  <si>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</si>
  <si>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</si>
  <si>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</si>
  <si>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</si>
  <si>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</si>
  <si>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</si>
  <si>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</si>
  <si>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</si>
  <si>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</si>
  <si>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</si>
  <si>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</si>
  <si>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</si>
  <si>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</si>
  <si>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</si>
  <si>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</si>
  <si>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</si>
  <si>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</si>
  <si>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</si>
  <si>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</si>
  <si>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</si>
  <si>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</si>
  <si>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</si>
  <si>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</si>
  <si>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</si>
  <si>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</si>
  <si>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</si>
  <si>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</si>
  <si>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</si>
  <si>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</si>
  <si>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</si>
  <si>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</si>
  <si>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</si>
  <si>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</si>
  <si>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</si>
  <si>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</si>
  <si>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</si>
  <si>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</si>
  <si>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</si>
  <si>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</si>
  <si>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</si>
  <si>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</si>
  <si>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</si>
  <si>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</si>
  <si>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</si>
  <si>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</si>
  <si>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</si>
  <si>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</si>
  <si>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</si>
  <si>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</si>
  <si>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</si>
  <si>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</si>
  <si>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</si>
  <si>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</si>
  <si>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</si>
  <si>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</si>
  <si>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</si>
  <si>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</si>
  <si>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</si>
  <si>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</si>
  <si>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</si>
  <si>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</si>
  <si>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</si>
  <si>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</si>
  <si>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</si>
  <si>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</si>
  <si>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</si>
  <si>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</si>
  <si>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</si>
  <si>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</si>
  <si>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</si>
  <si>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</si>
  <si>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</si>
  <si>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</si>
  <si>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</si>
  <si>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</si>
  <si>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</si>
  <si>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</si>
  <si>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</si>
  <si>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</si>
  <si>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</si>
  <si>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</si>
  <si>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</si>
  <si>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</si>
  <si>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</si>
  <si>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</si>
  <si>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</si>
  <si>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</si>
  <si>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</si>
  <si>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</si>
  <si>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</si>
  <si>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</si>
  <si>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</si>
  <si>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</si>
  <si>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</si>
  <si>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</si>
  <si>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</si>
  <si>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</si>
  <si>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</si>
  <si>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</si>
  <si>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</si>
  <si>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</si>
  <si>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</si>
  <si>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</si>
  <si>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</si>
  <si>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</si>
  <si>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</si>
  <si>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</si>
  <si>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</si>
  <si>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</si>
  <si>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</si>
  <si>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</si>
  <si>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</si>
  <si>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</si>
  <si>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</si>
  <si>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</si>
  <si>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</si>
  <si>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</si>
  <si>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</si>
  <si>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</si>
  <si>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</si>
  <si>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</si>
  <si>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</si>
  <si>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</si>
  <si>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</si>
  <si>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</si>
  <si>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</si>
  <si>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</si>
  <si>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</si>
  <si>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</si>
  <si>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</si>
  <si>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</si>
  <si>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</si>
  <si>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</si>
  <si>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</si>
  <si>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</si>
  <si>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</si>
  <si>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</si>
  <si>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</si>
  <si>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</si>
  <si>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</si>
  <si>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</si>
  <si>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</si>
  <si>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</si>
  <si>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</si>
  <si>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</si>
  <si>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</si>
  <si>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</si>
  <si>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</si>
  <si>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</si>
  <si>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</si>
  <si>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</si>
  <si>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</si>
  <si>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</si>
  <si>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</si>
  <si>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</si>
  <si>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</si>
  <si>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</si>
  <si>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</si>
  <si>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</si>
  <si>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</si>
  <si>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</si>
  <si>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</si>
  <si>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</si>
  <si>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</si>
  <si>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</si>
  <si>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</si>
  <si>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</si>
  <si>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</si>
  <si>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</si>
  <si>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</si>
  <si>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</si>
  <si>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</si>
  <si>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</si>
  <si>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</si>
  <si>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</si>
  <si>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</si>
  <si>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</si>
  <si>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</si>
  <si>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</si>
  <si>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</si>
  <si>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</si>
  <si>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</si>
  <si>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</si>
  <si>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</si>
  <si>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</si>
  <si>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</si>
  <si>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</si>
  <si>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</si>
  <si>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</si>
  <si>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</si>
  <si>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</si>
  <si>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</si>
  <si>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</si>
  <si>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</si>
  <si>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</si>
  <si>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</si>
  <si>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</si>
  <si>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</si>
  <si>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</si>
  <si>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</si>
  <si>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</si>
  <si>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</si>
  <si>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</si>
  <si>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</si>
  <si>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</si>
  <si>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</si>
  <si>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</si>
  <si>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</si>
  <si>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</si>
  <si>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</si>
  <si>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</si>
  <si>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</si>
  <si>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</si>
  <si>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</si>
  <si>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</si>
  <si>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</si>
  <si>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</si>
  <si>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</si>
  <si>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</si>
  <si>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</si>
  <si>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</si>
  <si>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</si>
  <si>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</si>
  <si>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</si>
  <si>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</si>
  <si>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</si>
  <si>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</si>
  <si>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</si>
  <si>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</si>
  <si>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</si>
  <si>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</si>
  <si>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</si>
  <si>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</si>
  <si>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</si>
  <si>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</si>
  <si>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</si>
  <si>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</si>
  <si>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</si>
  <si>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</si>
  <si>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</si>
  <si>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</si>
  <si>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</si>
  <si>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</si>
  <si>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</si>
  <si>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</si>
  <si>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</si>
  <si>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</si>
  <si>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</si>
  <si>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</si>
  <si>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</si>
  <si>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</si>
  <si>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</si>
  <si>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</si>
  <si>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</si>
  <si>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</si>
  <si>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</si>
  <si>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</si>
  <si>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</si>
  <si>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</si>
  <si>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</si>
  <si>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</si>
  <si>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</si>
  <si>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</si>
  <si>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</si>
  <si>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</si>
  <si>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</si>
  <si>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</si>
  <si>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</si>
  <si>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</si>
  <si>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</si>
  <si>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</si>
  <si>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</si>
  <si>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</si>
  <si>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</si>
  <si>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</si>
  <si>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</si>
  <si>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</si>
  <si>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</si>
  <si>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</si>
  <si>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</si>
  <si>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</si>
  <si>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</si>
  <si>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</si>
  <si>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</si>
  <si>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</si>
  <si>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</si>
  <si>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</si>
  <si>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</si>
  <si>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</si>
  <si>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</si>
  <si>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</si>
  <si>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</si>
  <si>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</si>
  <si>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</si>
  <si>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</si>
  <si>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</si>
  <si>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</si>
  <si>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</si>
  <si>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</si>
  <si>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</si>
  <si>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</si>
  <si>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</si>
  <si>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</si>
  <si>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</si>
  <si>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</si>
  <si>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</si>
  <si>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</si>
  <si>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</si>
  <si>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</si>
  <si>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</si>
  <si>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</si>
  <si>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</si>
  <si>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</si>
  <si>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</si>
  <si>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</si>
  <si>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</si>
  <si>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</si>
  <si>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</si>
  <si>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</si>
  <si>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</si>
  <si>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</si>
  <si>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</si>
  <si>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</si>
  <si>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</si>
  <si>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</si>
  <si>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</si>
  <si>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</si>
  <si>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</si>
  <si>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</si>
  <si>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</si>
  <si>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</si>
  <si>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</si>
  <si>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</si>
  <si>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</si>
  <si>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</si>
  <si>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</si>
  <si>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</si>
  <si>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</si>
  <si>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</si>
  <si>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</si>
  <si>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</si>
  <si>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</si>
  <si>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</si>
  <si>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</si>
  <si>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</si>
  <si>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</si>
  <si>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</si>
  <si>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</si>
  <si>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</si>
  <si>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</si>
  <si>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</si>
  <si>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</si>
  <si>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</si>
  <si>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</si>
  <si>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</si>
  <si>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</si>
  <si>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</si>
  <si>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</si>
  <si>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</si>
  <si>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</si>
  <si>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</si>
  <si>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</si>
  <si>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</si>
  <si>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</si>
  <si>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</si>
  <si>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</si>
  <si>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</si>
  <si>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</si>
  <si>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</si>
  <si>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</si>
  <si>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</si>
  <si>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</si>
  <si>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</si>
  <si>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</si>
  <si>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</si>
  <si>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</si>
  <si>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</si>
  <si>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</si>
  <si>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</si>
  <si>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</si>
  <si>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</si>
  <si>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</si>
  <si>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</si>
  <si>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</si>
  <si>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</si>
  <si>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</si>
  <si>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</si>
  <si>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</si>
  <si>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</si>
  <si>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</si>
  <si>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</si>
  <si>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</si>
  <si>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</si>
  <si>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</si>
  <si>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</si>
  <si>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</si>
  <si>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</si>
  <si>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</si>
  <si>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</si>
  <si>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</si>
  <si>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</si>
  <si>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</si>
  <si>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</si>
  <si>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</si>
  <si>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</si>
  <si>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</si>
  <si>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</si>
  <si>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</si>
  <si>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</si>
  <si>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</si>
  <si>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</si>
  <si>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</si>
  <si>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</si>
  <si>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</si>
  <si>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</si>
  <si>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</si>
  <si>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</si>
  <si>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</si>
  <si>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</si>
  <si>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</si>
  <si>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</si>
  <si>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</si>
  <si>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</si>
  <si>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</si>
  <si>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</si>
  <si>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</si>
  <si>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</si>
  <si>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</si>
  <si>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</si>
  <si>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</si>
  <si>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</si>
  <si>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</si>
  <si>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</si>
  <si>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</si>
  <si>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</si>
  <si>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</si>
  <si>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</si>
  <si>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</si>
  <si>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</si>
  <si>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</si>
  <si>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</si>
  <si>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</si>
  <si>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</si>
  <si>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</si>
  <si>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</si>
  <si>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</si>
  <si>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</si>
  <si>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</si>
  <si>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</si>
  <si>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</si>
  <si>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</si>
  <si>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</si>
  <si>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</si>
  <si>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</si>
  <si>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</si>
  <si>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</si>
  <si>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</si>
  <si>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</si>
  <si>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</si>
  <si>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</si>
  <si>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</si>
  <si>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</si>
  <si>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</si>
  <si>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</si>
  <si>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</si>
  <si>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</si>
  <si>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</si>
  <si>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</si>
  <si>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</si>
  <si>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</si>
  <si>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</si>
  <si>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</si>
  <si>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</si>
  <si>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</si>
  <si>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</si>
  <si>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</si>
  <si>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</si>
  <si>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</si>
  <si>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</si>
  <si>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</si>
  <si>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</si>
  <si>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</si>
  <si>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</si>
  <si>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</si>
  <si>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</si>
  <si>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</si>
  <si>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</si>
  <si>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</si>
  <si>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</si>
  <si>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</si>
  <si>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</si>
  <si>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</si>
  <si>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</si>
  <si>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</si>
  <si>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</si>
  <si>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</si>
  <si>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</si>
  <si>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</si>
  <si>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</si>
  <si>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</si>
  <si>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</si>
  <si>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</si>
  <si>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</si>
  <si>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</si>
  <si>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</si>
  <si>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</si>
  <si>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</si>
  <si>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</si>
  <si>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</si>
  <si>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</si>
  <si>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</si>
  <si>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</si>
  <si>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</si>
  <si>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</si>
  <si>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</si>
  <si>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</si>
  <si>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</si>
  <si>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</si>
  <si>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</si>
  <si>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</si>
  <si>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</si>
  <si>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</si>
  <si>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</si>
  <si>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</si>
  <si>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</si>
  <si>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</si>
  <si>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</si>
  <si>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</si>
  <si>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</si>
  <si>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</si>
  <si>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</si>
  <si>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</si>
  <si>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</si>
  <si>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</si>
  <si>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</si>
  <si>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</si>
  <si>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</si>
  <si>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</si>
  <si>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</si>
  <si>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</si>
  <si>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</si>
  <si>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</si>
  <si>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</si>
  <si>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</si>
  <si>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</si>
  <si>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</si>
  <si>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</si>
  <si>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</si>
  <si>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</si>
  <si>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</si>
  <si>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</si>
  <si>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</si>
  <si>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</si>
  <si>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</si>
  <si>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</si>
  <si>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</si>
  <si>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</si>
  <si>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</si>
  <si>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</si>
  <si>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</si>
  <si>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</si>
  <si>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</si>
  <si>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</si>
  <si>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</si>
  <si>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</si>
  <si>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</si>
  <si>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</si>
  <si>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</si>
  <si>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</si>
  <si>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</si>
  <si>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</si>
  <si>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</si>
  <si>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</si>
  <si>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</si>
  <si>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</si>
  <si>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</si>
  <si>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</si>
  <si>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</si>
  <si>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</si>
  <si>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</si>
  <si>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</si>
  <si>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</si>
  <si>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</si>
  <si>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</si>
  <si>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</si>
  <si>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</si>
  <si>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</si>
  <si>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</si>
  <si>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</si>
  <si>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</si>
  <si>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</si>
  <si>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</si>
  <si>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</si>
  <si>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</si>
  <si>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</si>
  <si>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</si>
  <si>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</si>
  <si>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</si>
  <si>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</si>
  <si>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</si>
  <si>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</si>
  <si>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</si>
  <si>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</si>
  <si>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</si>
  <si>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</si>
  <si>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</si>
  <si>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</si>
  <si>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</si>
  <si>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</si>
  <si>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</si>
  <si>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</si>
  <si>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</si>
  <si>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</si>
  <si>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</si>
  <si>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</si>
  <si>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</si>
  <si>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</si>
  <si>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</si>
  <si>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</si>
  <si>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</si>
  <si>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</si>
  <si>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</si>
  <si>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</si>
  <si>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</si>
  <si>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</si>
  <si>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</si>
  <si>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</si>
  <si>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</si>
  <si>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</si>
  <si>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</si>
  <si>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</si>
  <si>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</si>
  <si>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</si>
  <si>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</si>
  <si>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</si>
  <si>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</si>
  <si>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</si>
  <si>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</si>
  <si>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</si>
  <si>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</si>
  <si>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</si>
  <si>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</si>
  <si>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</si>
  <si>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</si>
  <si>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</si>
  <si>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</si>
  <si>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</si>
  <si>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</si>
  <si>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</si>
  <si>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</si>
  <si>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</si>
  <si>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</si>
  <si>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</si>
  <si>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</si>
  <si>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</si>
  <si>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</si>
  <si>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</si>
  <si>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</si>
  <si>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</si>
  <si>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</si>
  <si>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</si>
  <si>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</si>
  <si>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</si>
  <si>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</si>
  <si>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</si>
  <si>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</si>
  <si>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</si>
  <si>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</si>
  <si>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</si>
  <si>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</si>
  <si>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</si>
  <si>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</si>
  <si>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</si>
  <si>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</si>
  <si>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</si>
  <si>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</si>
  <si>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</si>
  <si>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</si>
  <si>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</si>
  <si>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</si>
  <si>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</si>
  <si>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</si>
  <si>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</si>
  <si>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</si>
  <si>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</si>
  <si>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</si>
  <si>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</si>
  <si>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</si>
  <si>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</si>
  <si>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</si>
  <si>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</si>
  <si>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</si>
  <si>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</si>
  <si>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</si>
  <si>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</si>
  <si>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</si>
  <si>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</si>
  <si>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</si>
  <si>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</si>
  <si>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</si>
  <si>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</si>
  <si>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</si>
  <si>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</si>
  <si>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</si>
  <si>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</si>
  <si>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</si>
  <si>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</si>
  <si>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</si>
  <si>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</si>
  <si>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</si>
  <si>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</si>
  <si>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</si>
  <si>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</si>
  <si>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</si>
  <si>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</si>
  <si>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</si>
  <si>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</si>
  <si>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</si>
  <si>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</si>
  <si>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</si>
  <si>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</si>
  <si>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</si>
  <si>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</si>
  <si>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</si>
  <si>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</si>
  <si>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</si>
  <si>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</si>
  <si>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</si>
  <si>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</si>
  <si>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</si>
  <si>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</si>
  <si>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</si>
  <si>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</si>
  <si>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</si>
  <si>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</si>
  <si>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</si>
  <si>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</si>
  <si>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</si>
  <si>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</si>
  <si>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</si>
  <si>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</si>
  <si>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</si>
  <si>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</si>
  <si>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</si>
  <si>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</si>
  <si>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</si>
  <si>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</si>
  <si>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</si>
  <si>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</si>
  <si>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</si>
  <si>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</si>
  <si>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</si>
  <si>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</si>
  <si>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</si>
  <si>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</si>
  <si>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</si>
  <si>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</si>
  <si>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</si>
  <si>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</si>
  <si>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</si>
  <si>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</si>
  <si>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</si>
  <si>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</si>
  <si>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</si>
  <si>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</si>
  <si>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</si>
  <si>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</si>
  <si>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</si>
  <si>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</si>
  <si>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</si>
  <si>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</si>
  <si>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</si>
  <si>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</si>
  <si>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</si>
  <si>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</si>
  <si>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</si>
  <si>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</si>
  <si>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</si>
  <si>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</si>
  <si>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</si>
  <si>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</si>
  <si>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</si>
  <si>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</si>
  <si>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</si>
  <si>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</si>
  <si>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</si>
  <si>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</si>
  <si>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</si>
  <si>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</si>
  <si>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</si>
  <si>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</si>
  <si>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</si>
  <si>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</si>
  <si>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</si>
  <si>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</si>
  <si>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</si>
  <si>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</si>
  <si>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</si>
  <si>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</si>
  <si>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</si>
  <si>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</si>
  <si>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</si>
  <si>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</si>
  <si>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</si>
  <si>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</si>
  <si>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</si>
  <si>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</si>
  <si>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</si>
  <si>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</si>
  <si>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</si>
  <si>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</si>
  <si>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</si>
  <si>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</si>
  <si>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</si>
  <si>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</si>
  <si>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</si>
  <si>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</si>
  <si>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</si>
  <si>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</si>
  <si>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</si>
  <si>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</si>
  <si>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</si>
  <si>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</si>
  <si>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</si>
  <si>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</si>
  <si>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</si>
  <si>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</si>
  <si>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</si>
  <si>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</si>
  <si>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</si>
  <si>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</si>
  <si>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</si>
  <si>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</si>
  <si>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</si>
  <si>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</si>
  <si>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</si>
  <si>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</si>
  <si>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</si>
  <si>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</si>
  <si>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</si>
  <si>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</si>
  <si>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</si>
  <si>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</si>
  <si>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</si>
  <si>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</si>
  <si>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</si>
  <si>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</si>
  <si>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</si>
  <si>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</si>
  <si>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</si>
  <si>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</si>
  <si>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</si>
  <si>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</si>
  <si>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</si>
  <si>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</si>
  <si>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</si>
  <si>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</si>
  <si>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</si>
  <si>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</si>
  <si>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</si>
  <si>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</si>
  <si>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</si>
  <si>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</si>
  <si>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</si>
  <si>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</si>
  <si>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</si>
  <si>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</si>
  <si>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</si>
  <si>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</si>
  <si>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</si>
  <si>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</si>
  <si>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</si>
  <si>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</si>
  <si>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</si>
  <si>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</si>
  <si>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</si>
  <si>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</si>
  <si>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</si>
  <si>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</si>
  <si>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</si>
  <si>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</si>
  <si>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</si>
  <si>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</si>
  <si>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</si>
  <si>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</si>
  <si>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</si>
  <si>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</si>
  <si>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</si>
  <si>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</si>
  <si>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</si>
  <si>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</si>
  <si>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</si>
  <si>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</si>
  <si>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</si>
  <si>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</si>
  <si>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</si>
  <si>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</si>
  <si>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</si>
  <si>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</si>
  <si>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</si>
  <si>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</si>
  <si>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</si>
  <si>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</si>
  <si>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</si>
  <si>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</si>
  <si>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</si>
  <si>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</si>
  <si>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</si>
  <si>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</si>
  <si>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</si>
  <si>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</si>
  <si>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</si>
  <si>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</si>
  <si>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</si>
  <si>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</si>
  <si>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</si>
  <si>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</si>
  <si>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</si>
  <si>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</si>
  <si>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</si>
  <si>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</si>
  <si>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</si>
  <si>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</si>
  <si>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</si>
  <si>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</si>
  <si>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</si>
  <si>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</si>
  <si>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</si>
  <si>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</si>
  <si>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</si>
  <si>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</si>
  <si>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</si>
  <si>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</si>
  <si>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</si>
  <si>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</si>
  <si>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</si>
  <si>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</si>
  <si>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</si>
  <si>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</si>
  <si>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</si>
  <si>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</si>
  <si>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</si>
  <si>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</si>
  <si>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</si>
  <si>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</si>
  <si>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</si>
  <si>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</si>
  <si>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</si>
  <si>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</si>
  <si>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</si>
  <si>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</si>
  <si>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</si>
  <si>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</si>
  <si>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</si>
  <si>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</si>
  <si>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</si>
  <si>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</si>
  <si>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</si>
  <si>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</si>
  <si>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</si>
  <si>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</si>
  <si>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</si>
  <si>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</si>
  <si>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</si>
  <si>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</si>
  <si>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</si>
  <si>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</si>
  <si>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</si>
  <si>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</si>
  <si>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</si>
  <si>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</si>
  <si>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</si>
  <si>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</si>
  <si>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</si>
  <si>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</si>
  <si>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</si>
  <si>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</si>
  <si>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</si>
  <si>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</si>
  <si>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</si>
  <si>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</si>
  <si>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</si>
  <si>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</si>
  <si>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</si>
  <si>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</si>
  <si>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</si>
  <si>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</si>
  <si>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</si>
  <si>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</si>
  <si>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</si>
  <si>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</si>
  <si>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</si>
  <si>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</si>
  <si>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</si>
  <si>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</si>
  <si>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</si>
  <si>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</si>
  <si>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</si>
  <si>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</si>
  <si>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</si>
  <si>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</si>
  <si>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</si>
  <si>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</si>
  <si>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</si>
  <si>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</si>
  <si>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</si>
  <si>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</si>
  <si>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</si>
  <si>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</si>
  <si>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</si>
  <si>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</si>
  <si>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</si>
  <si>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</si>
  <si>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</si>
  <si>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</si>
  <si>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</si>
  <si>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</si>
  <si>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</si>
  <si>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</si>
  <si>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</si>
  <si>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</si>
  <si>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</si>
  <si>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</si>
  <si>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</si>
  <si>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</si>
  <si>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</si>
  <si>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</si>
  <si>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</si>
  <si>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</si>
  <si>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</si>
  <si>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</si>
  <si>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</si>
  <si>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</si>
  <si>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</si>
  <si>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</si>
  <si>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</si>
  <si>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</si>
  <si>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</si>
  <si>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</si>
  <si>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</si>
  <si>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</si>
  <si>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</si>
  <si>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</si>
  <si>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</si>
  <si>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</si>
  <si>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</si>
  <si>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</si>
  <si>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</si>
  <si>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</si>
  <si>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</si>
  <si>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</si>
  <si>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</si>
  <si>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</si>
  <si>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</si>
  <si>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</si>
  <si>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</si>
  <si>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</si>
  <si>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</si>
  <si>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</si>
  <si>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</si>
  <si>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</si>
  <si>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</si>
  <si>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</si>
  <si>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</si>
  <si>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</si>
  <si>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</si>
  <si>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</si>
  <si>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</si>
  <si>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</si>
  <si>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</si>
  <si>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</si>
  <si>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</si>
  <si>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</si>
  <si>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</si>
  <si>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</si>
  <si>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</si>
  <si>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</si>
  <si>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</si>
  <si>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</si>
  <si>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</si>
  <si>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</si>
  <si>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</si>
  <si>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</si>
  <si>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</si>
  <si>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</si>
  <si>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</si>
  <si>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</si>
  <si>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</si>
  <si>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</si>
  <si>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</si>
  <si>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</si>
  <si>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</si>
  <si>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</si>
  <si>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</si>
  <si>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</si>
  <si>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</si>
  <si>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</si>
  <si>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</si>
  <si>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</si>
  <si>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</si>
  <si>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</si>
  <si>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</si>
  <si>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</si>
  <si>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</si>
  <si>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</si>
  <si>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</si>
  <si>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</si>
  <si>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</si>
  <si>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</si>
  <si>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</si>
  <si>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</si>
  <si>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</si>
  <si>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</si>
  <si>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</si>
  <si>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</si>
  <si>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</si>
  <si>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</si>
  <si>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</si>
  <si>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</si>
  <si>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</si>
  <si>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</si>
  <si>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</si>
  <si>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</si>
  <si>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</si>
  <si>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</si>
  <si>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</si>
  <si>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</si>
  <si>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</si>
  <si>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</si>
  <si>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</si>
  <si>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</si>
  <si>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</si>
  <si>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</si>
  <si>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</si>
  <si>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</si>
  <si>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</si>
  <si>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</si>
  <si>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</si>
  <si>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</si>
  <si>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</si>
  <si>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</si>
  <si>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</si>
  <si>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</si>
  <si>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</si>
  <si>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</si>
  <si>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</si>
  <si>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</si>
  <si>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</si>
  <si>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</si>
  <si>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</si>
  <si>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</si>
  <si>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</si>
  <si>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</si>
  <si>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</si>
  <si>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</si>
  <si>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</si>
  <si>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</si>
  <si>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</si>
  <si>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</si>
  <si>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</si>
  <si>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</si>
  <si>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</si>
  <si>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</si>
  <si>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</si>
  <si>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</si>
  <si>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</si>
  <si>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</si>
  <si>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</si>
  <si>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</si>
  <si>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</si>
  <si>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</si>
  <si>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</si>
  <si>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</si>
  <si>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</si>
  <si>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</si>
  <si>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</si>
  <si>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</si>
  <si>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</si>
  <si>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</si>
  <si>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</si>
  <si>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</si>
  <si>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</si>
  <si>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</si>
  <si>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</si>
  <si>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</si>
  <si>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</si>
  <si>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</si>
  <si>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</si>
  <si>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</si>
  <si>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</si>
  <si>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</si>
  <si>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</si>
  <si>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</si>
  <si>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</si>
  <si>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</si>
  <si>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</si>
  <si>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</si>
  <si>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</si>
  <si>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</si>
  <si>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</si>
  <si>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</si>
  <si>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</si>
  <si>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</si>
  <si>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</si>
  <si>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</si>
  <si>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</si>
  <si>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</si>
  <si>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</si>
  <si>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</si>
  <si>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</si>
  <si>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</si>
  <si>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</si>
  <si>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</si>
  <si>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</si>
  <si>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</si>
  <si>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</si>
  <si>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</si>
  <si>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</si>
  <si>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</si>
  <si>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</si>
  <si>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</si>
  <si>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</si>
  <si>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</si>
  <si>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</si>
  <si>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</si>
  <si>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</si>
  <si>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</si>
  <si>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</si>
  <si>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</si>
  <si>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</si>
  <si>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</si>
  <si>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</si>
  <si>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</si>
  <si>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</si>
  <si>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</si>
  <si>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</si>
  <si>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</si>
  <si>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</si>
  <si>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</si>
  <si>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</si>
  <si>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</si>
  <si>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</si>
  <si>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</si>
  <si>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</si>
  <si>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</si>
  <si>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</si>
  <si>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</si>
  <si>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</si>
  <si>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</si>
  <si>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</si>
  <si>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</si>
  <si>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</si>
  <si>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</si>
  <si>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</si>
  <si>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</si>
  <si>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</si>
  <si>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</si>
  <si>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</si>
  <si>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</si>
  <si>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</si>
  <si>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</si>
  <si>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</si>
  <si>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</si>
  <si>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</si>
  <si>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</si>
  <si>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</si>
  <si>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</si>
  <si>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</si>
  <si>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</si>
  <si>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</si>
  <si>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</si>
  <si>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</si>
  <si>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</si>
  <si>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</si>
  <si>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</si>
  <si>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</si>
  <si>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</si>
  <si>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</si>
  <si>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</si>
  <si>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</si>
  <si>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</si>
  <si>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</si>
  <si>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</si>
  <si>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</si>
  <si>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</si>
  <si>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</si>
  <si>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</si>
  <si>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</si>
  <si>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</si>
  <si>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</si>
  <si>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</si>
  <si>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</si>
  <si>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</si>
  <si>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</si>
  <si>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</si>
  <si>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</si>
  <si>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</si>
  <si>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</si>
  <si>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</si>
  <si>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</si>
  <si>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</si>
  <si>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</si>
  <si>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</si>
  <si>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</si>
  <si>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</si>
  <si>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</si>
  <si>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</si>
  <si>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</si>
  <si>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</si>
  <si>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</si>
  <si>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</si>
  <si>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</si>
  <si>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</si>
  <si>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</si>
  <si>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</si>
  <si>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</si>
  <si>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</si>
  <si>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</si>
  <si>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</si>
  <si>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</si>
  <si>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</si>
  <si>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</si>
  <si>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</si>
  <si>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</si>
  <si>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</si>
  <si>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</si>
  <si>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</si>
  <si>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</si>
  <si>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</si>
  <si>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</si>
  <si>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</si>
  <si>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</si>
  <si>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</si>
  <si>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</si>
  <si>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</si>
  <si>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</si>
  <si>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</si>
  <si>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</si>
  <si>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</si>
  <si>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</si>
  <si>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</si>
  <si>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</si>
  <si>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</si>
  <si>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</si>
  <si>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</si>
  <si>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</si>
  <si>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</si>
  <si>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</si>
  <si>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</si>
  <si>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</si>
  <si>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</si>
  <si>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</si>
  <si>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</si>
  <si>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</si>
  <si>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</si>
  <si>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</si>
  <si>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</si>
  <si>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</si>
  <si>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</si>
  <si>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</si>
  <si>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</si>
  <si>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</si>
  <si>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</si>
  <si>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</si>
  <si>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</si>
  <si>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</si>
  <si>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</si>
  <si>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</si>
  <si>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</si>
  <si>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</si>
  <si>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</si>
  <si>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</si>
  <si>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</si>
  <si>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</si>
  <si>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</si>
  <si>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</si>
  <si>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</si>
  <si>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</si>
  <si>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</si>
  <si>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</si>
  <si>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</si>
  <si>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</si>
  <si>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</si>
  <si>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</si>
  <si>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</si>
  <si>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</si>
  <si>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</si>
  <si>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</si>
  <si>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</si>
  <si>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</si>
  <si>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</si>
  <si>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</si>
  <si>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</si>
  <si>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</si>
  <si>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</si>
  <si>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</si>
  <si>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</si>
  <si>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</si>
  <si>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</si>
  <si>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</si>
  <si>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</si>
  <si>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</si>
  <si>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</si>
  <si>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</si>
  <si>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</si>
  <si>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</si>
  <si>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</si>
  <si>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</si>
  <si>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</si>
  <si>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</si>
  <si>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</si>
  <si>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</si>
  <si>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</si>
  <si>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</si>
  <si>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</si>
  <si>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</si>
  <si>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</si>
  <si>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</si>
  <si>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</si>
  <si>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</si>
  <si>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</si>
  <si>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</si>
  <si>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</si>
  <si>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</si>
  <si>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</si>
  <si>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</si>
  <si>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</si>
  <si>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</si>
  <si>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</si>
  <si>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</si>
  <si>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</si>
  <si>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</si>
  <si>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</si>
  <si>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</si>
  <si>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</si>
  <si>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</si>
  <si>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</si>
  <si>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</si>
  <si>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</si>
  <si>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</si>
  <si>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</si>
  <si>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</si>
  <si>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</si>
  <si>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</si>
  <si>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</si>
  <si>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</si>
  <si>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</si>
  <si>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</si>
  <si>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</si>
  <si>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</si>
  <si>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</si>
  <si>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</si>
  <si>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</si>
  <si>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</si>
  <si>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</si>
  <si>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</si>
  <si>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</si>
  <si>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</si>
  <si>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</si>
  <si>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</si>
  <si>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</si>
  <si>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</si>
  <si>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</si>
  <si>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</si>
  <si>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</si>
  <si>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</si>
  <si>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</si>
  <si>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</si>
  <si>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</si>
  <si>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</si>
  <si>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</si>
  <si>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</si>
  <si>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</si>
  <si>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</si>
  <si>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</si>
  <si>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</si>
  <si>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</si>
  <si>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</si>
  <si>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</si>
  <si>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</si>
  <si>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</si>
  <si>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</si>
  <si>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</si>
  <si>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</si>
  <si>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</si>
  <si>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</si>
  <si>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</si>
  <si>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</si>
  <si>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</si>
  <si>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</si>
  <si>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</si>
  <si>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</si>
  <si>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</si>
  <si>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</si>
  <si>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</si>
  <si>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</si>
  <si>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</si>
  <si>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</si>
  <si>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</si>
  <si>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</si>
  <si>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</si>
  <si>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</si>
  <si>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</si>
  <si>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</si>
  <si>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</si>
  <si>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</si>
  <si>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</si>
  <si>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</si>
  <si>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</si>
  <si>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</si>
  <si>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</si>
  <si>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</si>
  <si>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</si>
  <si>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</si>
  <si>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</si>
  <si>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</si>
  <si>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</si>
  <si>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</si>
  <si>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</si>
  <si>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</si>
  <si>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</si>
  <si>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</si>
  <si>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</si>
  <si>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</si>
  <si>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</si>
  <si>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</si>
  <si>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</si>
  <si>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</si>
  <si>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</si>
  <si>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</si>
  <si>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</si>
  <si>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</si>
  <si>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</si>
  <si>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</si>
  <si>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</si>
  <si>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</si>
  <si>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</si>
  <si>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</si>
  <si>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</si>
  <si>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</si>
  <si>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</si>
  <si>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</si>
  <si>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</si>
  <si>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</si>
  <si>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</si>
  <si>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</si>
  <si>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</si>
  <si>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</si>
  <si>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</si>
  <si>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</si>
  <si>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</si>
  <si>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</si>
  <si>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</si>
  <si>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</si>
  <si>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</si>
  <si>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</si>
  <si>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</si>
  <si>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</si>
  <si>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</si>
  <si>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</si>
  <si>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</si>
  <si>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</si>
  <si>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</si>
  <si>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</si>
  <si>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</si>
  <si>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</si>
  <si>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</si>
  <si>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</si>
  <si>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</si>
  <si>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</si>
  <si>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</si>
  <si>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</si>
  <si>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</si>
  <si>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</si>
  <si>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</si>
  <si>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</si>
  <si>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</si>
  <si>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</si>
  <si>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</si>
  <si>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</si>
  <si>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</si>
  <si>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</si>
  <si>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</si>
  <si>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</si>
  <si>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</si>
  <si>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</si>
  <si>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</si>
  <si>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</si>
  <si>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</si>
  <si>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</si>
  <si>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</si>
  <si>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</si>
  <si>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</si>
  <si>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</si>
  <si>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</si>
  <si>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</si>
  <si>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</si>
  <si>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</si>
  <si>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</si>
  <si>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</si>
  <si>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</si>
  <si>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</si>
  <si>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</si>
  <si>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</si>
  <si>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</si>
  <si>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</si>
  <si>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</si>
  <si>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</si>
  <si>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</si>
  <si>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</si>
  <si>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</si>
  <si>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</si>
  <si>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</si>
  <si>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</si>
  <si>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</si>
  <si>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</si>
  <si>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</si>
  <si>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</si>
  <si>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</si>
  <si>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</si>
  <si>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</si>
  <si>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</si>
  <si>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</si>
  <si>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</si>
  <si>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</si>
  <si>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</si>
  <si>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</si>
  <si>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</si>
  <si>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</si>
  <si>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</si>
  <si>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</si>
  <si>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</si>
  <si>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</si>
  <si>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</si>
  <si>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</si>
  <si>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</si>
  <si>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</si>
  <si>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</si>
  <si>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</si>
  <si>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</si>
  <si>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</si>
  <si>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</si>
  <si>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</si>
  <si>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</si>
  <si>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</si>
  <si>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</si>
  <si>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</si>
  <si>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</si>
  <si>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</si>
  <si>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</si>
  <si>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</si>
  <si>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</si>
  <si>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</si>
  <si>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</si>
  <si>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</si>
  <si>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</si>
  <si>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</si>
  <si>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</si>
  <si>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</si>
  <si>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</si>
  <si>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</si>
  <si>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</si>
  <si>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</si>
  <si>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</si>
  <si>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</si>
  <si>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</si>
  <si>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</si>
  <si>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</si>
  <si>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</si>
  <si>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</si>
  <si>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</si>
  <si>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</si>
  <si>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</si>
  <si>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</si>
  <si>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</si>
  <si>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</si>
  <si>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</si>
  <si>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</si>
  <si>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</si>
  <si>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</si>
  <si>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</si>
  <si>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</si>
  <si>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</si>
  <si>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</si>
  <si>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</si>
  <si>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</si>
  <si>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</si>
  <si>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</si>
  <si>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</si>
  <si>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</si>
  <si>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</si>
  <si>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</si>
  <si>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</si>
  <si>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</si>
  <si>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</si>
  <si>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</si>
  <si>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</si>
  <si>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</si>
  <si>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</si>
  <si>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</si>
  <si>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</si>
  <si>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</si>
  <si>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</si>
  <si>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</si>
  <si>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</si>
  <si>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</si>
  <si>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</si>
  <si>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</si>
  <si>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</si>
  <si>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</si>
  <si>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</si>
  <si>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</si>
  <si>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</si>
  <si>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</si>
  <si>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</si>
  <si>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</si>
  <si>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</si>
  <si>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</si>
  <si>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</si>
  <si>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</si>
  <si>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</si>
  <si>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</si>
  <si>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</si>
  <si>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</si>
  <si>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</si>
  <si>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</si>
  <si>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</si>
  <si>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</si>
  <si>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</si>
  <si>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</si>
  <si>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</si>
  <si>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</si>
  <si>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</si>
  <si>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</si>
  <si>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</si>
  <si>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</si>
  <si>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</si>
  <si>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</si>
  <si>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</si>
  <si>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</si>
  <si>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</si>
  <si>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</si>
  <si>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</si>
  <si>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</si>
  <si>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</si>
  <si>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</si>
  <si>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</si>
  <si>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</si>
  <si>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</si>
  <si>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</si>
  <si>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</si>
  <si>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</si>
  <si>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</si>
  <si>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</si>
  <si>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</si>
  <si>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</si>
  <si>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</si>
  <si>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</si>
  <si>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</si>
  <si>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</si>
  <si>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</si>
  <si>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</si>
  <si>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</si>
  <si>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</si>
  <si>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</si>
  <si>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</si>
  <si>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</si>
  <si>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</si>
  <si>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</si>
  <si>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</si>
  <si>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</si>
  <si>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</si>
  <si>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</si>
  <si>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</si>
  <si>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</si>
  <si>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</si>
  <si>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</si>
  <si>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</si>
  <si>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</si>
  <si>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</si>
  <si>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</si>
  <si>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</si>
  <si>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</si>
  <si>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</si>
  <si>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</si>
  <si>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</si>
  <si>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</si>
  <si>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</si>
  <si>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</si>
  <si>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</si>
  <si>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</si>
  <si>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</si>
  <si>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</si>
  <si>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</si>
  <si>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</si>
  <si>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</si>
  <si>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</si>
  <si>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</si>
  <si>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</si>
  <si>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</si>
  <si>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</si>
  <si>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</si>
  <si>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</si>
  <si>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</si>
  <si>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</si>
  <si>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</si>
  <si>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</si>
  <si>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</si>
  <si>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</si>
  <si>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</si>
  <si>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</si>
  <si>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</si>
  <si>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</si>
  <si>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</si>
  <si>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</si>
  <si>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</si>
  <si>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</si>
  <si>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</si>
  <si>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</si>
  <si>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</si>
  <si>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</si>
  <si>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</si>
  <si>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</si>
  <si>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</si>
  <si>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</si>
  <si>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</si>
  <si>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</si>
  <si>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</si>
  <si>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</si>
  <si>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</si>
  <si>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</si>
  <si>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</si>
  <si>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</si>
  <si>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</si>
  <si>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</si>
  <si>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</si>
  <si>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</si>
  <si>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</si>
  <si>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</si>
  <si>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</si>
  <si>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</si>
  <si>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</si>
  <si>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</si>
  <si>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</si>
  <si>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</si>
  <si>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</si>
  <si>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</si>
  <si>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</si>
  <si>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</si>
  <si>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</si>
  <si>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</si>
  <si>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</si>
  <si>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</si>
  <si>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</si>
  <si>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</si>
  <si>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</si>
  <si>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</si>
  <si>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</si>
  <si>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</si>
  <si>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</si>
  <si>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</si>
  <si>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</si>
  <si>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</si>
  <si>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</si>
  <si>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</si>
  <si>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</si>
  <si>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</si>
  <si>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</si>
  <si>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</si>
  <si>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</si>
  <si>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</si>
  <si>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</si>
  <si>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</si>
  <si>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</si>
  <si>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</si>
  <si>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</si>
  <si>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</si>
  <si>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</si>
  <si>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</si>
  <si>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</si>
  <si>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</si>
  <si>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</si>
  <si>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</si>
  <si>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</si>
  <si>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</si>
  <si>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</si>
  <si>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</si>
  <si>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</si>
  <si>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</si>
  <si>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</si>
  <si>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</si>
  <si>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</si>
  <si>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</si>
  <si>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</si>
  <si>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</si>
  <si>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</si>
  <si>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</si>
  <si>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</si>
  <si>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</si>
  <si>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</si>
  <si>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</si>
  <si>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</si>
  <si>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</si>
  <si>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</si>
  <si>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</si>
  <si>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</si>
  <si>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</si>
  <si>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</si>
  <si>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</si>
  <si>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</si>
  <si>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</si>
  <si>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</si>
  <si>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</si>
  <si>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</si>
  <si>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</si>
  <si>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</si>
  <si>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</si>
  <si>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</si>
  <si>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</si>
  <si>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</si>
  <si>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</si>
  <si>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</si>
  <si>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</si>
  <si>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</si>
  <si>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</si>
  <si>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</si>
  <si>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</si>
  <si>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</si>
  <si>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</si>
  <si>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</si>
  <si>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</si>
  <si>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</si>
  <si>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</si>
  <si>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</si>
  <si>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</si>
  <si>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</si>
  <si>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</si>
  <si>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</si>
  <si>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</si>
  <si>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</si>
  <si>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</si>
  <si>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</si>
  <si>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</si>
  <si>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</si>
  <si>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</si>
  <si>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</si>
  <si>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</si>
  <si>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</si>
  <si>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</si>
  <si>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</si>
  <si>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</si>
  <si>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</si>
  <si>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</si>
  <si>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</si>
  <si>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</si>
  <si>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</si>
  <si>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</si>
  <si>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</si>
  <si>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</si>
  <si>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</si>
  <si>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</si>
  <si>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</si>
  <si>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</si>
  <si>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</si>
  <si>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</si>
  <si>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</si>
  <si>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</si>
  <si>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</si>
  <si>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</si>
  <si>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</si>
  <si>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</si>
  <si>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</si>
  <si>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</si>
  <si>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</si>
  <si>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</si>
  <si>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</si>
  <si>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</si>
  <si>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</si>
  <si>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</si>
  <si>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</si>
  <si>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</si>
  <si>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</si>
  <si>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</si>
  <si>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</si>
  <si>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</si>
  <si>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</si>
  <si>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</si>
  <si>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</si>
  <si>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</si>
  <si>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</si>
  <si>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</si>
  <si>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</si>
  <si>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</si>
  <si>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</si>
  <si>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</si>
  <si>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</si>
  <si>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</si>
  <si>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</si>
  <si>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</si>
  <si>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</si>
  <si>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</si>
  <si>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</si>
  <si>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</si>
  <si>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</si>
  <si>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</si>
  <si>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</si>
  <si>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</si>
  <si>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</si>
  <si>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</si>
  <si>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</si>
  <si>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</si>
  <si>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</si>
  <si>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</si>
  <si>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</si>
  <si>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</si>
  <si>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</si>
  <si>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</si>
  <si>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</si>
  <si>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</si>
  <si>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</si>
  <si>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</si>
  <si>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</si>
  <si>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</si>
  <si>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</si>
  <si>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</si>
  <si>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</si>
  <si>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</si>
  <si>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</si>
  <si>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</si>
  <si>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</si>
  <si>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</si>
  <si>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</si>
  <si>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</si>
  <si>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</si>
  <si>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</si>
  <si>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</si>
  <si>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</si>
  <si>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</si>
  <si>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</si>
  <si>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</si>
  <si>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</si>
  <si>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</si>
  <si>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</si>
  <si>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</si>
  <si>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</si>
  <si>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</si>
  <si>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</si>
  <si>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</si>
  <si>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</si>
  <si>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</si>
  <si>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</si>
  <si>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</si>
  <si>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</si>
  <si>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</si>
  <si>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</si>
  <si>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</si>
  <si>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</si>
  <si>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</si>
  <si>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</si>
  <si>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</si>
  <si>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</si>
  <si>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</si>
  <si>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</si>
  <si>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</si>
  <si>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</si>
  <si>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</si>
  <si>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</si>
  <si>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</si>
  <si>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</si>
  <si>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</si>
  <si>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</si>
  <si>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</si>
  <si>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</si>
  <si>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</si>
  <si>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</si>
  <si>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</si>
  <si>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</si>
  <si>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</si>
  <si>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</si>
  <si>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</si>
  <si>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</si>
  <si>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</si>
  <si>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</si>
  <si>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</si>
  <si>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</si>
  <si>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</si>
  <si>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</si>
  <si>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</si>
  <si>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</si>
  <si>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</si>
  <si>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</si>
  <si>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</si>
  <si>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</si>
  <si>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</si>
  <si>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</si>
  <si>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</si>
  <si>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</si>
  <si>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</si>
  <si>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</si>
  <si>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</si>
  <si>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</si>
  <si>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</si>
  <si>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</si>
  <si>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</si>
  <si>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</si>
  <si>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</si>
  <si>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</si>
  <si>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</si>
  <si>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</si>
  <si>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</si>
  <si>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</si>
  <si>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</si>
  <si>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</si>
  <si>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</si>
  <si>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</si>
  <si>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</si>
  <si>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</si>
  <si>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</si>
  <si>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</si>
  <si>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</si>
  <si>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</si>
  <si>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</si>
  <si>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</si>
  <si>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</si>
  <si>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</si>
  <si>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</si>
  <si>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</si>
  <si>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</si>
  <si>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</si>
  <si>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</si>
  <si>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</si>
  <si>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</si>
  <si>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</si>
  <si>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</si>
  <si>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</si>
  <si>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</si>
  <si>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</si>
  <si>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</si>
  <si>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</si>
  <si>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</si>
  <si>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</si>
  <si>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</si>
  <si>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</si>
  <si>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</si>
  <si>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</si>
  <si>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</si>
  <si>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</si>
  <si>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</si>
  <si>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</si>
  <si>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</si>
  <si>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</si>
  <si>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</si>
  <si>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</si>
  <si>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</si>
  <si>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</si>
  <si>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</si>
  <si>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</si>
  <si>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</si>
  <si>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</si>
  <si>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</si>
  <si>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</si>
  <si>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</si>
  <si>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</si>
  <si>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</si>
  <si>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</si>
  <si>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</si>
  <si>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</si>
  <si>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</si>
  <si>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</si>
  <si>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</si>
  <si>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</si>
  <si>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</si>
  <si>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</si>
  <si>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</si>
  <si>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</si>
  <si>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</si>
  <si>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</si>
  <si>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</si>
  <si>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</si>
  <si>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</si>
  <si>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</si>
  <si>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</si>
  <si>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</si>
  <si>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</si>
  <si>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</si>
  <si>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</si>
  <si>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</si>
  <si>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</si>
  <si>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</si>
  <si>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</si>
  <si>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</si>
  <si>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</si>
  <si>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</si>
  <si>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</si>
  <si>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</si>
  <si>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</si>
  <si>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</si>
  <si>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</si>
  <si>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</si>
  <si>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</si>
  <si>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</si>
  <si>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</si>
  <si>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</si>
  <si>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</si>
  <si>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</si>
  <si>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</si>
  <si>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</si>
  <si>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</si>
  <si>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</si>
  <si>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</si>
  <si>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</si>
  <si>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</si>
  <si>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</si>
  <si>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</si>
  <si>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</si>
  <si>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</si>
  <si>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</si>
  <si>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</si>
  <si>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</si>
  <si>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</si>
  <si>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</si>
  <si>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</si>
  <si>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</si>
  <si>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</si>
  <si>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</si>
  <si>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</si>
  <si>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</si>
  <si>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</si>
  <si>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</si>
  <si>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</si>
  <si>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</si>
  <si>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</si>
  <si>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</si>
  <si>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</si>
  <si>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</si>
  <si>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</si>
  <si>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</si>
  <si>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</si>
  <si>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</si>
  <si>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</si>
  <si>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</si>
  <si>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</si>
  <si>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</si>
  <si>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</si>
  <si>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</si>
  <si>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</si>
  <si>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</si>
  <si>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</si>
  <si>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</si>
  <si>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</si>
  <si>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</si>
  <si>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</si>
  <si>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</si>
  <si>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</si>
  <si>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</si>
  <si>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</si>
  <si>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</si>
  <si>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</si>
  <si>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</si>
  <si>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</si>
  <si>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</si>
  <si>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</si>
  <si>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</si>
  <si>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</si>
  <si>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</si>
  <si>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</si>
  <si>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</si>
  <si>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</si>
  <si>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</si>
  <si>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</si>
  <si>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</si>
  <si>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</si>
  <si>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</si>
  <si>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</si>
  <si>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</si>
  <si>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</si>
  <si>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</si>
  <si>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</si>
  <si>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</si>
  <si>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</si>
  <si>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</si>
  <si>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</si>
  <si>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</si>
  <si>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</si>
  <si>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</si>
  <si>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</si>
  <si>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</si>
  <si>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</si>
  <si>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</si>
  <si>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</si>
  <si>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</si>
  <si>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</si>
  <si>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</si>
  <si>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</si>
  <si>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</si>
  <si>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</si>
  <si>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</si>
  <si>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</si>
  <si>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</si>
  <si>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</si>
  <si>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</si>
  <si>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</si>
  <si>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</si>
  <si>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</si>
  <si>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</si>
  <si>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</si>
  <si>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</si>
  <si>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</si>
  <si>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</si>
  <si>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</si>
  <si>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</si>
  <si>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</si>
  <si>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</si>
  <si>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</si>
  <si>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</si>
  <si>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</si>
  <si>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</si>
  <si>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</si>
  <si>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</si>
  <si>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</si>
  <si>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</si>
  <si>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</si>
  <si>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</si>
  <si>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</si>
  <si>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</si>
  <si>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</si>
  <si>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</si>
  <si>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</si>
  <si>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</si>
  <si>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</si>
  <si>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</si>
  <si>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</si>
  <si>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</si>
  <si>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</si>
  <si>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</si>
  <si>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</si>
  <si>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</si>
  <si>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</si>
  <si>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</si>
  <si>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</si>
  <si>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</si>
  <si>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</si>
  <si>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</si>
  <si>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</si>
  <si>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</si>
  <si>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</si>
  <si>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</si>
  <si>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</si>
  <si>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</si>
  <si>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</si>
  <si>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</si>
  <si>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</si>
  <si>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</si>
  <si>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</si>
  <si>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</si>
  <si>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</si>
  <si>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</si>
  <si>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</si>
  <si>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</si>
  <si>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</si>
  <si>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</si>
  <si>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</si>
  <si>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</si>
  <si>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</si>
  <si>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</si>
  <si>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</si>
  <si>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</si>
  <si>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</si>
  <si>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</si>
  <si>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</si>
  <si>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</si>
  <si>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</si>
  <si>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</si>
  <si>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</si>
  <si>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</si>
  <si>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</si>
  <si>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</si>
  <si>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</si>
  <si>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</si>
  <si>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</si>
  <si>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</si>
  <si>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</si>
  <si>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</si>
  <si>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</si>
  <si>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</si>
  <si>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</si>
  <si>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</si>
  <si>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</si>
  <si>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</si>
  <si>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</si>
  <si>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</si>
  <si>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</si>
  <si>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</si>
  <si>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</si>
  <si>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</si>
  <si>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</si>
  <si>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</si>
  <si>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</si>
  <si>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</si>
  <si>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</si>
  <si>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</si>
  <si>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</si>
  <si>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</si>
  <si>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</si>
  <si>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</si>
  <si>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</si>
  <si>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</si>
  <si>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</si>
  <si>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</si>
  <si>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</si>
  <si>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</si>
  <si>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</si>
  <si>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</si>
  <si>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</si>
  <si>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</si>
  <si>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</si>
  <si>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</si>
  <si>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</si>
  <si>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</si>
  <si>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</si>
  <si>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</si>
  <si>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</si>
  <si>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</si>
  <si>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</si>
  <si>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</si>
  <si>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</si>
  <si>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</si>
  <si>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</si>
  <si>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</si>
  <si>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</si>
  <si>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</si>
  <si>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</si>
  <si>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</si>
  <si>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</si>
  <si>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</si>
  <si>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</si>
  <si>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</si>
  <si>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</si>
  <si>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</si>
  <si>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</si>
  <si>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</si>
  <si>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</si>
  <si>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</si>
  <si>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</si>
  <si>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</si>
  <si>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</si>
  <si>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</si>
  <si>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</si>
  <si>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</si>
  <si>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</si>
  <si>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</si>
  <si>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</si>
  <si>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</si>
  <si>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</si>
  <si>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</si>
  <si>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</si>
  <si>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</si>
  <si>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</si>
  <si>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</si>
  <si>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</si>
  <si>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</si>
  <si>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</si>
  <si>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</si>
  <si>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</si>
  <si>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</si>
  <si>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</si>
  <si>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</si>
  <si>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</si>
  <si>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</si>
  <si>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</si>
  <si>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</si>
  <si>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</si>
  <si>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</si>
  <si>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</si>
  <si>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</si>
  <si>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</si>
  <si>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</si>
  <si>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</si>
  <si>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</si>
  <si>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</si>
  <si>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</si>
  <si>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</si>
  <si>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</si>
  <si>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</si>
  <si>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</si>
  <si>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</si>
  <si>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</si>
  <si>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</si>
  <si>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</si>
  <si>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</si>
  <si>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</si>
  <si>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</si>
  <si>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</si>
  <si>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</si>
  <si>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</si>
  <si>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</si>
  <si>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</si>
  <si>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</si>
  <si>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</si>
  <si>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</si>
  <si>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</si>
  <si>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</si>
  <si>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</si>
  <si>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</si>
  <si>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</si>
  <si>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</si>
  <si>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</si>
  <si>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</si>
  <si>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</si>
  <si>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</si>
  <si>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</si>
  <si>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</si>
  <si>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</si>
  <si>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</si>
  <si>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</si>
  <si>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</si>
  <si>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</si>
  <si>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</si>
  <si>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</si>
  <si>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</si>
  <si>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</si>
  <si>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</si>
  <si>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</si>
  <si>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</si>
  <si>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</si>
  <si>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</si>
  <si>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</si>
  <si>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</si>
  <si>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</si>
  <si>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</si>
  <si>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</si>
  <si>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</si>
  <si>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</si>
  <si>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</si>
  <si>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</si>
  <si>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</si>
  <si>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</si>
  <si>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</si>
  <si>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</si>
  <si>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</si>
  <si>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</si>
  <si>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</si>
  <si>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</si>
  <si>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</si>
  <si>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</si>
  <si>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</si>
  <si>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</si>
  <si>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</si>
  <si>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</si>
  <si>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</si>
  <si>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</si>
  <si>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</si>
  <si>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</si>
  <si>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</si>
  <si>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</si>
  <si>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</si>
  <si>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</si>
  <si>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</si>
  <si>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</si>
  <si>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</si>
  <si>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</si>
  <si>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</si>
  <si>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</si>
  <si>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</si>
  <si>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</si>
  <si>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</si>
  <si>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</si>
  <si>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</si>
  <si>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</si>
  <si>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</si>
  <si>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</si>
  <si>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</si>
  <si>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</si>
  <si>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</si>
  <si>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</si>
  <si>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</si>
  <si>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</si>
  <si>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</si>
  <si>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</si>
  <si>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</si>
  <si>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</si>
  <si>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</si>
  <si>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</si>
  <si>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</si>
  <si>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</si>
  <si>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</si>
  <si>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</si>
  <si>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</si>
  <si>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</si>
  <si>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</si>
  <si>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</si>
  <si>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</si>
  <si>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</si>
  <si>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</si>
  <si>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</si>
  <si>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</si>
  <si>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</si>
  <si>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</si>
  <si>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</si>
  <si>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</si>
  <si>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</si>
  <si>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</si>
  <si>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</si>
  <si>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</si>
  <si>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</si>
  <si>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</si>
  <si>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</si>
  <si>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</si>
  <si>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</si>
  <si>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</si>
  <si>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</si>
  <si>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</si>
  <si>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</si>
  <si>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</si>
  <si>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</si>
  <si>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</si>
  <si>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</si>
  <si>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</si>
  <si>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</si>
  <si>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</si>
  <si>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</si>
  <si>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</si>
  <si>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</si>
  <si>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</si>
  <si>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</si>
  <si>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</si>
  <si>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</si>
  <si>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</si>
  <si>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</si>
  <si>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</si>
  <si>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</si>
  <si>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</si>
  <si>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</si>
  <si>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</si>
  <si>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</si>
  <si>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</si>
  <si>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</si>
  <si>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</si>
  <si>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</si>
  <si>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</si>
  <si>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</si>
  <si>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</si>
  <si>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</si>
  <si>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</si>
  <si>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</si>
  <si>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</si>
  <si>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</si>
  <si>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</si>
  <si>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</si>
  <si>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</si>
  <si>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</si>
  <si>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</si>
  <si>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</si>
  <si>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</si>
  <si>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</si>
  <si>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</si>
  <si>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</si>
  <si>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</si>
  <si>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</si>
  <si>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</si>
  <si>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</si>
  <si>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</si>
  <si>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</si>
  <si>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</si>
  <si>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</si>
  <si>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</si>
  <si>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</si>
  <si>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</si>
  <si>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</si>
  <si>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</si>
  <si>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</si>
  <si>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</si>
  <si>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</si>
  <si>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</si>
  <si>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</si>
  <si>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</si>
  <si>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</si>
  <si>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</si>
  <si>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</si>
  <si>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</si>
  <si>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</si>
  <si>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</si>
  <si>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</si>
  <si>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</si>
  <si>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</si>
  <si>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</si>
  <si>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</si>
  <si>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</si>
  <si>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</si>
  <si>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</si>
  <si>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</si>
  <si>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</si>
  <si>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</si>
  <si>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</si>
  <si>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</si>
  <si>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</si>
  <si>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</si>
  <si>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</si>
  <si>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</si>
  <si>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</si>
  <si>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</si>
  <si>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</si>
  <si>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</si>
  <si>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</si>
  <si>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</si>
  <si>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</si>
  <si>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</si>
  <si>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</si>
  <si>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</si>
  <si>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</si>
  <si>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</si>
  <si>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</si>
  <si>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</si>
  <si>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</si>
  <si>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</si>
  <si>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</si>
  <si>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</si>
  <si>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</si>
  <si>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</si>
  <si>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</si>
  <si>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</si>
  <si>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</si>
  <si>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</si>
  <si>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</si>
  <si>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</si>
  <si>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</si>
  <si>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</si>
  <si>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</si>
  <si>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</si>
  <si>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</si>
  <si>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</si>
  <si>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</si>
  <si>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</si>
  <si>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</si>
  <si>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</si>
  <si>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</si>
  <si>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</si>
  <si>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</si>
  <si>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</si>
  <si>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</si>
  <si>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</si>
  <si>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</si>
  <si>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</si>
  <si>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</si>
  <si>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</si>
  <si>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</si>
  <si>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</si>
  <si>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</si>
  <si>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</si>
  <si>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</si>
  <si>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</si>
  <si>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</si>
  <si>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</si>
  <si>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</si>
  <si>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</si>
  <si>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</si>
  <si>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</si>
  <si>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</si>
  <si>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</si>
  <si>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</si>
  <si>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</si>
  <si>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</si>
  <si>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</si>
  <si>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</si>
  <si>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</si>
  <si>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</si>
  <si>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</si>
  <si>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</si>
  <si>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</si>
  <si>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</si>
  <si>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</si>
  <si>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</si>
  <si>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</si>
  <si>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</si>
  <si>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</si>
  <si>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</si>
  <si>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</si>
  <si>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</si>
  <si>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</si>
  <si>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</si>
  <si>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</si>
  <si>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</si>
  <si>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</si>
  <si>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</si>
  <si>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</si>
  <si>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</si>
  <si>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</si>
  <si>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</si>
  <si>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</si>
  <si>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</si>
  <si>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</si>
  <si>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</si>
  <si>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</si>
  <si>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</si>
  <si>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</si>
  <si>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</si>
  <si>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</si>
  <si>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</si>
  <si>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</si>
  <si>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</si>
  <si>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</si>
  <si>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</si>
  <si>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</si>
  <si>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</si>
  <si>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</si>
  <si>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</si>
  <si>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</si>
  <si>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</si>
  <si>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</si>
  <si>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</si>
  <si>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</si>
  <si>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</si>
  <si>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</si>
  <si>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</si>
  <si>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</si>
  <si>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</si>
  <si>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</si>
  <si>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</si>
  <si>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</si>
  <si>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</si>
  <si>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</si>
  <si>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</si>
  <si>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</si>
  <si>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</si>
  <si>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</si>
  <si>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</si>
  <si>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</si>
  <si>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</si>
  <si>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</si>
  <si>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</si>
  <si>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</si>
  <si>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</si>
  <si>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</si>
  <si>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</si>
  <si>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</si>
  <si>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</si>
  <si>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</si>
  <si>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</si>
  <si>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</si>
  <si>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</si>
  <si>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</si>
  <si>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</si>
  <si>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</si>
  <si>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</si>
  <si>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</si>
  <si>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</si>
  <si>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</si>
  <si>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</si>
  <si>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</si>
  <si>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</si>
  <si>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</si>
  <si>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</si>
  <si>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</si>
  <si>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</si>
  <si>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</si>
  <si>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</si>
  <si>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</si>
  <si>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</si>
  <si>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</si>
  <si>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</si>
  <si>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</si>
  <si>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</si>
  <si>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</si>
  <si>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</si>
  <si>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</si>
  <si>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</si>
  <si>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</si>
  <si>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</si>
  <si>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</si>
  <si>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</si>
  <si>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</si>
  <si>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</si>
  <si>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</si>
  <si>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</si>
  <si>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</si>
  <si>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</si>
  <si>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</si>
  <si>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</si>
  <si>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</si>
  <si>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</si>
  <si>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</si>
  <si>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</si>
  <si>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</si>
  <si>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</si>
  <si>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</si>
  <si>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</si>
  <si>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</si>
  <si>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</si>
  <si>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</si>
  <si>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</si>
  <si>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</si>
  <si>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</si>
  <si>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</si>
  <si>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</si>
  <si>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</si>
  <si>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</si>
  <si>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</si>
  <si>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</si>
  <si>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</si>
  <si>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</si>
  <si>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</si>
  <si>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</si>
  <si>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</si>
  <si>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</si>
  <si>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</si>
  <si>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</si>
  <si>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</si>
  <si>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</si>
  <si>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</si>
  <si>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</si>
  <si>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</si>
  <si>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</si>
  <si>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</si>
  <si>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</si>
  <si>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</si>
  <si>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</si>
  <si>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</si>
  <si>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</si>
  <si>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</si>
  <si>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</si>
  <si>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</si>
  <si>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</si>
  <si>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</si>
  <si>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</si>
  <si>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</si>
  <si>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</si>
  <si>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</si>
  <si>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</si>
  <si>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</si>
  <si>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</si>
  <si>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</si>
  <si>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</si>
  <si>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</si>
  <si>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</si>
  <si>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</si>
  <si>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</si>
  <si>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</si>
  <si>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</si>
  <si>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</si>
  <si>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</si>
  <si>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</si>
  <si>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</si>
  <si>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</si>
  <si>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</si>
  <si>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</si>
  <si>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</si>
  <si>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</si>
  <si>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</si>
  <si>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</si>
  <si>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</si>
  <si>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</si>
  <si>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</si>
  <si>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</si>
  <si>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</si>
  <si>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</si>
  <si>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</si>
  <si>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</si>
  <si>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</si>
  <si>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</si>
  <si>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</si>
  <si>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</si>
  <si>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</si>
  <si>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</si>
  <si>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</si>
  <si>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</si>
  <si>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</si>
  <si>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</si>
  <si>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</si>
  <si>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</si>
  <si>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</si>
  <si>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</si>
  <si>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</si>
  <si>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</si>
  <si>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</si>
  <si>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</si>
  <si>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</si>
  <si>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</si>
  <si>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</si>
  <si>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</si>
  <si>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</si>
  <si>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</si>
  <si>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</si>
  <si>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</si>
  <si>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</si>
  <si>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</si>
  <si>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</si>
  <si>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</si>
  <si>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</si>
  <si>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</si>
  <si>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</si>
  <si>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</si>
  <si>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</si>
  <si>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</si>
  <si>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</si>
  <si>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</si>
  <si>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</si>
  <si>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</si>
  <si>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</si>
  <si>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</si>
  <si>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</si>
  <si>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</si>
  <si>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</si>
  <si>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</si>
  <si>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</si>
  <si>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</si>
  <si>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</si>
  <si>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</si>
  <si>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</si>
  <si>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</si>
  <si>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</si>
  <si>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</si>
  <si>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</si>
  <si>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</si>
  <si>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</si>
  <si>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</si>
  <si>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</si>
  <si>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</si>
  <si>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</si>
  <si>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</si>
  <si>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</si>
  <si>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</si>
  <si>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</si>
  <si>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</si>
  <si>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</si>
  <si>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</si>
  <si>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</si>
  <si>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</si>
  <si>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</si>
  <si>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</si>
  <si>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</si>
  <si>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</si>
  <si>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</si>
  <si>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</si>
  <si>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</si>
  <si>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</si>
  <si>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</si>
  <si>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</si>
  <si>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</si>
  <si>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</si>
  <si>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</si>
  <si>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</si>
  <si>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</si>
  <si>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</si>
  <si>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</si>
  <si>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</si>
  <si>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</si>
  <si>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</si>
  <si>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</si>
  <si>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</si>
  <si>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</si>
  <si>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</si>
  <si>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</si>
  <si>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</si>
  <si>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</si>
  <si>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</si>
  <si>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</si>
  <si>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</si>
  <si>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</si>
  <si>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</si>
  <si>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</si>
  <si>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</si>
  <si>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</si>
  <si>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</si>
  <si>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</si>
  <si>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</si>
  <si>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</si>
  <si>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</si>
  <si>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</si>
  <si>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</si>
  <si>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</si>
  <si>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</si>
  <si>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</si>
  <si>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</si>
  <si>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</si>
  <si>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</si>
  <si>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</si>
  <si>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</si>
  <si>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</si>
  <si>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</si>
  <si>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</si>
  <si>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</si>
  <si>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</si>
  <si>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</si>
  <si>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</si>
  <si>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</si>
  <si>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</si>
  <si>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</si>
  <si>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</si>
  <si>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</si>
  <si>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</si>
  <si>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</si>
  <si>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</si>
  <si>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</si>
  <si>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</si>
  <si>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</si>
  <si>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</si>
  <si>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</si>
  <si>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</si>
  <si>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</si>
  <si>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</si>
  <si>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</si>
  <si>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</si>
  <si>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</si>
  <si>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</si>
  <si>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</si>
  <si>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</si>
  <si>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</si>
  <si>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</si>
  <si>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</si>
  <si>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</si>
  <si>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</si>
  <si>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</si>
  <si>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</si>
  <si>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</si>
  <si>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</si>
  <si>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</si>
  <si>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</si>
  <si>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</si>
  <si>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</si>
  <si>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</si>
  <si>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</si>
  <si>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</si>
  <si>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</si>
  <si>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</si>
  <si>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</si>
  <si>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</si>
  <si>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</si>
  <si>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</si>
  <si>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</si>
  <si>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</si>
  <si>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</si>
  <si>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</si>
  <si>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</si>
  <si>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</si>
  <si>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</si>
  <si>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</si>
  <si>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</si>
  <si>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</si>
  <si>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</si>
  <si>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</si>
  <si>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</si>
  <si>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</si>
  <si>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</si>
  <si>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</si>
  <si>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</si>
  <si>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</si>
  <si>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</si>
  <si>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</si>
  <si>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</si>
  <si>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</si>
  <si>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</si>
  <si>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</si>
  <si>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</si>
  <si>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</si>
  <si>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</si>
  <si>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</si>
  <si>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</si>
  <si>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</si>
  <si>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</si>
  <si>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</si>
  <si>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</si>
  <si>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</si>
  <si>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</si>
  <si>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</si>
  <si>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</si>
  <si>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</si>
  <si>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</si>
  <si>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</si>
  <si>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</si>
  <si>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</si>
  <si>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</si>
  <si>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</si>
  <si>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</si>
  <si>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</si>
  <si>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</si>
  <si>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</si>
  <si>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</si>
  <si>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</si>
  <si>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</si>
  <si>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</si>
  <si>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</si>
  <si>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</si>
  <si>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</si>
  <si>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</si>
  <si>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</si>
  <si>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</si>
  <si>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</si>
  <si>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</si>
  <si>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</si>
  <si>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</si>
  <si>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</si>
  <si>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</si>
  <si>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</si>
  <si>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</si>
  <si>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</si>
  <si>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</si>
  <si>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</si>
  <si>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</si>
  <si>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</si>
  <si>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</si>
  <si>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</si>
  <si>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</si>
  <si>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</si>
  <si>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</si>
  <si>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</si>
  <si>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</si>
  <si>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</si>
  <si>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</si>
  <si>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</si>
  <si>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</si>
  <si>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</si>
  <si>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</si>
  <si>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</si>
  <si>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</si>
  <si>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</si>
  <si>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</si>
  <si>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</si>
  <si>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</si>
  <si>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</si>
  <si>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</si>
  <si>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</si>
  <si>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</si>
  <si>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</si>
  <si>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</si>
  <si>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</si>
  <si>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</si>
  <si>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</si>
  <si>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</si>
  <si>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</si>
  <si>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</si>
  <si>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</si>
  <si>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</si>
  <si>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</si>
  <si>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</si>
  <si>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</si>
  <si>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</si>
  <si>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</si>
  <si>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</si>
  <si>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</si>
  <si>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</si>
  <si>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</si>
  <si>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</si>
  <si>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</si>
  <si>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</si>
  <si>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</si>
  <si>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</si>
  <si>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</si>
  <si>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</si>
  <si>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</si>
  <si>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</si>
  <si>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</si>
  <si>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</si>
  <si>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</si>
  <si>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</si>
  <si>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</si>
  <si>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</si>
  <si>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</si>
  <si>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</si>
  <si>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</si>
  <si>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</si>
  <si>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</si>
  <si>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</si>
  <si>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</si>
  <si>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</si>
  <si>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</si>
  <si>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</si>
  <si>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</si>
  <si>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</si>
  <si>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</si>
  <si>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</si>
  <si>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</si>
  <si>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</si>
  <si>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</si>
  <si>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</si>
  <si>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</si>
  <si>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</si>
  <si>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</si>
  <si>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</si>
  <si>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</si>
  <si>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</si>
  <si>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</si>
  <si>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</si>
  <si>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</si>
  <si>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</si>
  <si>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</si>
  <si>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</si>
  <si>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</si>
  <si>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</si>
  <si>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</si>
  <si>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</si>
  <si>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</si>
  <si>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</si>
  <si>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</si>
  <si>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</si>
  <si>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</si>
  <si>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</si>
  <si>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</si>
  <si>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</si>
  <si>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</si>
  <si>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</si>
  <si>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</si>
  <si>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</si>
  <si>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</si>
  <si>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</si>
  <si>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</si>
  <si>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</si>
  <si>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</si>
  <si>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</si>
  <si>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</si>
  <si>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</si>
  <si>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</si>
  <si>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</si>
  <si>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</si>
  <si>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</si>
  <si>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</si>
  <si>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</si>
  <si>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</si>
  <si>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</si>
  <si>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</si>
  <si>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</si>
  <si>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</si>
  <si>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</si>
  <si>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</si>
  <si>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</si>
  <si>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</si>
  <si>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</si>
  <si>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</si>
  <si>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</si>
  <si>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</si>
  <si>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</si>
  <si>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</si>
  <si>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</si>
  <si>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</si>
  <si>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</si>
  <si>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</si>
  <si>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</si>
  <si>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</si>
  <si>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</si>
  <si>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</si>
  <si>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</si>
  <si>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</si>
  <si>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</si>
  <si>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</si>
  <si>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</si>
  <si>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</si>
  <si>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</si>
  <si>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</si>
  <si>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</si>
  <si>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</si>
  <si>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</si>
  <si>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</si>
  <si>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</si>
  <si>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</si>
  <si>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</si>
  <si>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</si>
  <si>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</si>
  <si>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</si>
  <si>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</si>
  <si>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</si>
  <si>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</si>
  <si>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</si>
  <si>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</si>
  <si>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</si>
  <si>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</si>
  <si>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</si>
  <si>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</si>
  <si>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</si>
  <si>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</si>
  <si>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</si>
  <si>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</si>
  <si>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</si>
  <si>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</si>
  <si>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</si>
  <si>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</si>
  <si>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</si>
  <si>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</si>
  <si>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</si>
  <si>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</si>
  <si>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</si>
  <si>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</si>
  <si>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</si>
  <si>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</si>
  <si>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</si>
  <si>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</si>
  <si>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</si>
  <si>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</si>
  <si>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</si>
  <si>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</si>
  <si>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</si>
  <si>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</si>
  <si>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</si>
  <si>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</si>
  <si>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</si>
  <si>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</si>
  <si>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</si>
  <si>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</si>
  <si>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</si>
  <si>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</si>
  <si>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</si>
  <si>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</si>
  <si>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</si>
  <si>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</si>
  <si>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</si>
  <si>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</si>
  <si>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</si>
  <si>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</si>
  <si>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</si>
  <si>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</si>
  <si>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</si>
  <si>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</si>
  <si>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</si>
  <si>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</si>
  <si>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</si>
  <si>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</si>
  <si>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</si>
  <si>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</si>
  <si>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</si>
  <si>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</si>
  <si>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</si>
  <si>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</si>
  <si>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</si>
  <si>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</si>
  <si>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</si>
  <si>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</si>
  <si>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</si>
  <si>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</si>
  <si>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</si>
  <si>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</si>
  <si>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</si>
  <si>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</si>
  <si>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</si>
  <si>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</si>
  <si>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</si>
  <si>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</si>
  <si>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</si>
  <si>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</si>
  <si>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</si>
  <si>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</si>
  <si>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</si>
  <si>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</si>
  <si>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</si>
  <si>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</si>
  <si>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</si>
  <si>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</si>
  <si>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</si>
  <si>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</si>
  <si>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</si>
  <si>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</si>
  <si>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</si>
  <si>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</si>
  <si>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</si>
  <si>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</si>
  <si>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</si>
  <si>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</si>
  <si>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</si>
  <si>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</si>
  <si>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</si>
  <si>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</si>
  <si>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</si>
  <si>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</si>
  <si>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</si>
  <si>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</si>
  <si>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</si>
  <si>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</si>
  <si>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</si>
  <si>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</si>
  <si>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</si>
  <si>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</si>
  <si>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</si>
  <si>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</si>
  <si>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</si>
  <si>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</si>
  <si>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</si>
  <si>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</si>
  <si>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</si>
  <si>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</si>
  <si>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</si>
  <si>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</si>
  <si>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</si>
  <si>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</si>
  <si>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</si>
  <si>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</si>
  <si>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</si>
  <si>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</si>
  <si>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</si>
  <si>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</si>
  <si>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</si>
  <si>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</si>
  <si>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</si>
  <si>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</si>
  <si>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</si>
  <si>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</si>
  <si>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</si>
  <si>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</si>
  <si>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</si>
  <si>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</si>
  <si>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</si>
  <si>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</si>
  <si>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</si>
  <si>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</si>
  <si>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</si>
  <si>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</si>
  <si>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</si>
  <si>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</si>
  <si>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</si>
  <si>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</si>
  <si>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</si>
  <si>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</si>
  <si>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</si>
  <si>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</si>
  <si>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</si>
  <si>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</si>
  <si>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</si>
  <si>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</si>
  <si>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</si>
  <si>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</si>
  <si>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</si>
  <si>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</si>
  <si>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</si>
  <si>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</si>
  <si>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</si>
  <si>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</si>
  <si>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</si>
  <si>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</si>
  <si>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</si>
  <si>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</si>
  <si>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</si>
  <si>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</si>
  <si>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</si>
  <si>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</si>
  <si>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</si>
  <si>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</si>
  <si>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</si>
  <si>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</si>
  <si>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</si>
  <si>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</si>
  <si>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</si>
  <si>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</si>
  <si>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</si>
  <si>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</si>
  <si>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</si>
  <si>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</si>
  <si>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</si>
  <si>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</si>
  <si>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</si>
  <si>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</si>
  <si>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</si>
  <si>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</si>
  <si>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</si>
  <si>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</si>
  <si>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</si>
  <si>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</si>
  <si>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</si>
  <si>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</si>
  <si>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</si>
  <si>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</si>
  <si>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</si>
  <si>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</si>
  <si>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</si>
  <si>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</si>
  <si>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</si>
  <si>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</si>
  <si>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</si>
  <si>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</si>
  <si>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</si>
  <si>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</si>
  <si>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</si>
  <si>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</si>
  <si>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</si>
  <si>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</si>
  <si>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</si>
  <si>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</si>
  <si>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</si>
  <si>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</si>
  <si>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</si>
  <si>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</si>
  <si>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</si>
  <si>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</si>
  <si>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</si>
  <si>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</si>
  <si>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</si>
  <si>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</si>
  <si>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</si>
  <si>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</si>
  <si>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</si>
  <si>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</si>
  <si>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</si>
  <si>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</si>
  <si>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</si>
  <si>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</si>
  <si>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</si>
  <si>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</si>
  <si>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</si>
  <si>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</si>
  <si>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</si>
  <si>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</si>
  <si>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</si>
  <si>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</si>
  <si>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</si>
  <si>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</si>
  <si>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</si>
  <si>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</si>
  <si>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</si>
  <si>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</si>
  <si>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</si>
  <si>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</si>
  <si>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</si>
  <si>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</si>
  <si>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</si>
  <si>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</si>
  <si>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</si>
  <si>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</si>
  <si>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</si>
  <si>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</si>
  <si>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</si>
  <si>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</si>
  <si>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</si>
  <si>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</si>
  <si>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</si>
  <si>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</si>
  <si>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</si>
  <si>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</si>
  <si>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</si>
  <si>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</si>
  <si>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</si>
  <si>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</si>
  <si>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</si>
  <si>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</si>
  <si>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</si>
  <si>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</si>
  <si>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</si>
  <si>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</si>
  <si>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</si>
  <si>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</si>
  <si>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</si>
  <si>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</si>
  <si>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</si>
  <si>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</si>
  <si>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</si>
  <si>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</si>
  <si>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</si>
  <si>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</si>
  <si>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</si>
  <si>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</si>
  <si>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</si>
  <si>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</si>
  <si>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</si>
  <si>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</si>
  <si>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</si>
  <si>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</si>
  <si>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</si>
  <si>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</si>
  <si>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</si>
  <si>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</si>
  <si>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</si>
  <si>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</si>
  <si>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</si>
  <si>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</si>
  <si>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</si>
  <si>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</si>
  <si>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</si>
  <si>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</si>
  <si>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</si>
  <si>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</si>
  <si>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</si>
  <si>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</si>
  <si>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</si>
  <si>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</si>
  <si>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</si>
  <si>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</si>
  <si>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</si>
  <si>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</si>
  <si>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</si>
  <si>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</si>
  <si>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</si>
  <si>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</si>
  <si>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</si>
  <si>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</si>
  <si>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</si>
  <si>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</si>
  <si>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</si>
  <si>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</si>
  <si>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</si>
  <si>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</si>
  <si>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</si>
  <si>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</si>
  <si>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</si>
  <si>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</si>
  <si>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</si>
  <si>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</si>
  <si>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</si>
  <si>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</si>
  <si>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</si>
  <si>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</si>
  <si>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</si>
  <si>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</si>
  <si>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</si>
  <si>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</si>
  <si>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</si>
  <si>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</si>
  <si>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</si>
  <si>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</si>
  <si>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</si>
  <si>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</si>
  <si>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</si>
  <si>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</si>
  <si>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</si>
  <si>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</si>
  <si>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</si>
  <si>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</si>
  <si>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</si>
  <si>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</si>
  <si>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</si>
  <si>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</si>
  <si>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</si>
  <si>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</si>
  <si>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</si>
  <si>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</si>
  <si>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</si>
  <si>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</si>
  <si>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</si>
  <si>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</si>
  <si>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</si>
  <si>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</si>
  <si>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</si>
  <si>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</si>
  <si>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</si>
  <si>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</si>
  <si>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</si>
  <si>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</si>
  <si>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</si>
  <si>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</si>
  <si>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</si>
  <si>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</si>
  <si>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</si>
  <si>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</si>
  <si>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</si>
  <si>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</si>
  <si>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</si>
  <si>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</si>
  <si>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</si>
  <si>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</si>
  <si>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</si>
  <si>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</si>
  <si>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</si>
  <si>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</si>
  <si>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</si>
  <si>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</si>
  <si>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</si>
  <si>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</si>
  <si>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</si>
  <si>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</si>
  <si>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</si>
  <si>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</si>
  <si>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</si>
  <si>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</si>
  <si>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</si>
  <si>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</si>
  <si>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</si>
  <si>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</si>
  <si>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</si>
  <si>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</si>
  <si>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</si>
  <si>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</si>
  <si>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</si>
  <si>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</si>
  <si>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</si>
  <si>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</si>
  <si>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</si>
  <si>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</si>
  <si>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</si>
  <si>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</si>
  <si>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</si>
  <si>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</si>
  <si>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</si>
  <si>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</si>
  <si>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</si>
  <si>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</si>
  <si>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</si>
  <si>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</si>
  <si>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</si>
  <si>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</si>
  <si>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</si>
  <si>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</si>
  <si>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</si>
  <si>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</si>
  <si>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</si>
  <si>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</si>
  <si>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</si>
  <si>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</si>
  <si>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</si>
  <si>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</si>
  <si>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</si>
  <si>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</si>
  <si>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</si>
  <si>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</si>
  <si>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</si>
  <si>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</si>
  <si>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</si>
  <si>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</si>
  <si>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</si>
  <si>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</si>
  <si>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</si>
  <si>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</si>
  <si>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</si>
  <si>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</si>
  <si>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</si>
  <si>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</si>
  <si>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</si>
  <si>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</si>
  <si>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</si>
  <si>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</si>
  <si>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</si>
  <si>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</si>
  <si>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</si>
  <si>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</si>
  <si>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</si>
  <si>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</si>
  <si>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</si>
  <si>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</si>
  <si>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</si>
  <si>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</si>
  <si>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</si>
  <si>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</si>
  <si>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</si>
  <si>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</si>
  <si>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</si>
  <si>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</si>
  <si>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</si>
  <si>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</si>
  <si>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</si>
  <si>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</si>
  <si>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</si>
  <si>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</si>
  <si>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</si>
  <si>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</si>
  <si>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</si>
  <si>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</si>
  <si>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</si>
  <si>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</si>
  <si>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</si>
  <si>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</si>
  <si>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</si>
  <si>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</si>
  <si>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</si>
  <si>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</si>
  <si>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</si>
  <si>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</si>
  <si>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</si>
  <si>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</si>
  <si>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</si>
  <si>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</si>
  <si>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</si>
  <si>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</si>
  <si>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</si>
  <si>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</si>
  <si>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</si>
  <si>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</si>
  <si>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</si>
  <si>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</si>
  <si>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</si>
  <si>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</si>
  <si>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</si>
  <si>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</si>
  <si>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</si>
  <si>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</si>
  <si>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</si>
  <si>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</si>
  <si>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</si>
  <si>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</si>
  <si>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</si>
  <si>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</si>
  <si>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</si>
  <si>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</si>
  <si>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</si>
  <si>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</si>
  <si>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</si>
  <si>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</si>
  <si>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</si>
  <si>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</si>
  <si>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</si>
  <si>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</si>
  <si>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</si>
  <si>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</si>
  <si>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</si>
  <si>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</si>
  <si>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</si>
  <si>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</si>
  <si>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</si>
  <si>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</si>
  <si>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</si>
  <si>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</si>
  <si>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</si>
  <si>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</si>
  <si>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</si>
  <si>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</si>
  <si>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</si>
  <si>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</si>
  <si>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</si>
  <si>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</si>
  <si>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</si>
  <si>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</si>
  <si>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</si>
  <si>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</si>
  <si>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</si>
  <si>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</si>
  <si>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</si>
  <si>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</si>
  <si>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</si>
  <si>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</si>
  <si>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</si>
  <si>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</si>
  <si>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</si>
  <si>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</si>
  <si>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</si>
  <si>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</si>
  <si>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</si>
  <si>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</si>
  <si>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</si>
  <si>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</si>
  <si>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</si>
  <si>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</si>
  <si>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</si>
  <si>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</si>
  <si>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</si>
  <si>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</si>
  <si>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</si>
  <si>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</si>
  <si>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</si>
  <si>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</si>
  <si>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</si>
  <si>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</si>
  <si>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</si>
  <si>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</si>
  <si>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</si>
  <si>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</si>
  <si>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</si>
  <si>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</si>
  <si>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</si>
  <si>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</si>
  <si>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</si>
  <si>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</si>
  <si>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</si>
  <si>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</si>
  <si>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</si>
  <si>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</si>
  <si>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</si>
  <si>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</si>
  <si>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</si>
  <si>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</si>
  <si>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</si>
  <si>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</si>
  <si>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</si>
  <si>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</si>
  <si>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</si>
  <si>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</si>
  <si>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</si>
  <si>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</si>
  <si>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</si>
  <si>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</si>
  <si>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</si>
  <si>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</si>
  <si>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</si>
  <si>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</si>
  <si>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</si>
  <si>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</si>
  <si>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</si>
  <si>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</si>
  <si>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</si>
  <si>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</si>
  <si>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</si>
  <si>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</si>
  <si>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</si>
  <si>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</si>
  <si>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</si>
  <si>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</si>
  <si>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</si>
  <si>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</si>
  <si>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</si>
  <si>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</si>
  <si>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</si>
  <si>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</si>
  <si>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</si>
  <si>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</si>
  <si>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</si>
  <si>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</si>
  <si>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</si>
  <si>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</si>
  <si>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</si>
  <si>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</si>
  <si>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</si>
  <si>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</si>
  <si>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</si>
  <si>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</si>
  <si>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</si>
  <si>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</si>
  <si>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</si>
  <si>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</si>
  <si>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</si>
  <si>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</si>
  <si>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</si>
  <si>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</si>
  <si>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</si>
  <si>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</si>
  <si>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</si>
  <si>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</si>
  <si>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</si>
  <si>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</si>
  <si>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</si>
  <si>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</si>
  <si>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</si>
  <si>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</si>
  <si>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</si>
  <si>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</si>
  <si>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</si>
  <si>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</si>
  <si>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</si>
  <si>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</si>
  <si>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</si>
  <si>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</si>
  <si>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</si>
  <si>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</si>
  <si>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</si>
  <si>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</si>
  <si>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</si>
  <si>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</si>
  <si>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</si>
  <si>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</si>
  <si>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</si>
  <si>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</si>
  <si>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</si>
  <si>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</si>
  <si>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</si>
  <si>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</si>
  <si>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</si>
  <si>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</si>
  <si>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</si>
  <si>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</si>
  <si>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</si>
  <si>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</si>
  <si>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</si>
  <si>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</si>
  <si>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</si>
  <si>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</si>
  <si>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</si>
  <si>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</si>
  <si>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</si>
  <si>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</si>
  <si>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</si>
  <si>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</si>
  <si>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</si>
  <si>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</si>
  <si>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</si>
  <si>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</si>
  <si>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</si>
  <si>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</si>
  <si>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</si>
  <si>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</si>
  <si>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</si>
  <si>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</si>
  <si>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</si>
  <si>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</si>
  <si>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</si>
  <si>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</si>
  <si>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</si>
  <si>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</si>
  <si>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</si>
  <si>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</si>
  <si>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</si>
  <si>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</si>
  <si>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</si>
  <si>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</si>
  <si>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</si>
  <si>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</si>
  <si>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</si>
  <si>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</si>
  <si>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</si>
  <si>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</si>
  <si>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</si>
  <si>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</si>
  <si>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</si>
  <si>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</si>
  <si>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</si>
  <si>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</si>
  <si>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</si>
  <si>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</si>
  <si>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</si>
  <si>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</si>
  <si>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</si>
  <si>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</si>
  <si>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</si>
  <si>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</si>
  <si>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</si>
  <si>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</si>
  <si>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</si>
  <si>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</si>
  <si>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</si>
  <si>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</si>
  <si>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</si>
  <si>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</si>
  <si>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</si>
  <si>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</si>
  <si>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</si>
  <si>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</si>
  <si>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</si>
  <si>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</si>
  <si>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</si>
  <si>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</si>
  <si>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</si>
  <si>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</si>
  <si>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</si>
  <si>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</si>
  <si>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</si>
  <si>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</si>
  <si>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</si>
  <si>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</si>
  <si>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</si>
  <si>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</si>
  <si>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</si>
  <si>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</si>
  <si>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</si>
  <si>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</si>
  <si>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</si>
  <si>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</si>
  <si>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</si>
  <si>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</si>
  <si>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</si>
  <si>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</si>
  <si>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</si>
  <si>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</si>
  <si>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</si>
  <si>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</si>
  <si>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</si>
  <si>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</si>
  <si>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</si>
  <si>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</si>
  <si>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</si>
  <si>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</si>
  <si>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</si>
  <si>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</si>
  <si>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</si>
  <si>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</si>
  <si>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</si>
  <si>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</si>
  <si>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</si>
  <si>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</si>
  <si>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</si>
  <si>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</si>
  <si>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</si>
  <si>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</si>
  <si>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</si>
  <si>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</si>
  <si>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</si>
  <si>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</si>
  <si>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</si>
  <si>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</si>
  <si>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</si>
  <si>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</si>
  <si>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</si>
  <si>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</si>
  <si>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</si>
  <si>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</si>
  <si>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</si>
  <si>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</si>
  <si>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</si>
  <si>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</si>
  <si>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</si>
  <si>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</si>
  <si>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</si>
  <si>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</si>
  <si>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</si>
  <si>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</si>
  <si>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</si>
  <si>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</si>
  <si>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</si>
  <si>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</si>
  <si>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</si>
  <si>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</si>
  <si>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</si>
  <si>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</si>
  <si>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</si>
  <si>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</si>
  <si>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</si>
  <si>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</si>
  <si>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</si>
  <si>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</si>
  <si>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</si>
  <si>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</si>
  <si>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</si>
  <si>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</si>
  <si>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</si>
  <si>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</si>
  <si>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</si>
  <si>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</si>
  <si>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</si>
  <si>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</si>
  <si>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</si>
  <si>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</si>
  <si>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</si>
  <si>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</si>
  <si>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</si>
  <si>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</si>
  <si>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</si>
  <si>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</si>
  <si>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</si>
  <si>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</si>
  <si>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</si>
  <si>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</si>
  <si>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</si>
  <si>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</si>
  <si>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</si>
  <si>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</si>
  <si>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</si>
  <si>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</si>
  <si>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</si>
  <si>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</si>
  <si>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</si>
  <si>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</si>
  <si>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</si>
  <si>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</si>
  <si>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</si>
  <si>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</si>
  <si>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</si>
  <si>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</si>
  <si>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</si>
  <si>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</si>
  <si>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</si>
  <si>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</si>
  <si>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</si>
  <si>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</si>
  <si>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</si>
  <si>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</si>
  <si>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</si>
  <si>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</si>
  <si>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</si>
  <si>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</si>
  <si>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</si>
  <si>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</si>
  <si>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</si>
  <si>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</si>
  <si>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</si>
  <si>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</si>
  <si>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</si>
  <si>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</si>
  <si>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</si>
  <si>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</si>
  <si>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</si>
  <si>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</si>
  <si>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</si>
  <si>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</si>
  <si>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</si>
  <si>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</si>
  <si>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</si>
  <si>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</si>
  <si>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</si>
  <si>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</si>
  <si>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</si>
  <si>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</si>
  <si>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</si>
  <si>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</si>
  <si>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</si>
  <si>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</si>
  <si>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</si>
  <si>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</si>
  <si>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</si>
  <si>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</si>
  <si>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</si>
  <si>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</si>
  <si>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</si>
  <si>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</si>
  <si>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</si>
  <si>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</si>
  <si>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</si>
  <si>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</si>
  <si>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</si>
  <si>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</si>
  <si>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</si>
  <si>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</si>
  <si>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</si>
  <si>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</si>
  <si>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</si>
  <si>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</si>
  <si>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</si>
  <si>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</si>
  <si>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</si>
  <si>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</si>
  <si>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</si>
  <si>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</si>
  <si>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</si>
  <si>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</si>
  <si>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</si>
  <si>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</si>
  <si>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</si>
  <si>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</si>
  <si>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</si>
  <si>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</si>
  <si>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</si>
  <si>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</si>
  <si>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</si>
  <si>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</si>
  <si>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</si>
  <si>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</si>
  <si>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</si>
  <si>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</si>
  <si>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</si>
  <si>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</si>
  <si>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</si>
  <si>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</si>
  <si>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</si>
  <si>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</si>
  <si>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</si>
  <si>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</si>
  <si>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</si>
  <si>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</si>
  <si>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</si>
  <si>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</si>
  <si>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</si>
  <si>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</si>
  <si>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</si>
  <si>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</si>
  <si>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</si>
  <si>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</si>
  <si>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</si>
  <si>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</si>
  <si>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</si>
  <si>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</si>
  <si>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</si>
  <si>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</si>
  <si>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</si>
  <si>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</si>
  <si>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</si>
  <si>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</si>
  <si>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</si>
  <si>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</si>
  <si>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</si>
  <si>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</si>
  <si>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</si>
  <si>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</si>
  <si>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</si>
  <si>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</si>
  <si>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</si>
  <si>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</si>
  <si>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</si>
  <si>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</si>
  <si>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</si>
  <si>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</si>
  <si>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</si>
  <si>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</si>
  <si>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</si>
  <si>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</si>
  <si>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</si>
  <si>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</si>
  <si>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</si>
  <si>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</si>
  <si>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</si>
  <si>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</si>
  <si>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</si>
  <si>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</si>
  <si>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</si>
  <si>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</si>
  <si>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</si>
  <si>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</si>
  <si>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</si>
  <si>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</si>
  <si>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</si>
  <si>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</si>
  <si>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</si>
  <si>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</si>
  <si>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</si>
  <si>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</si>
  <si>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</si>
  <si>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</si>
  <si>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</si>
  <si>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</si>
  <si>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</si>
  <si>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</si>
  <si>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</si>
  <si>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</si>
  <si>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</si>
  <si>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</si>
  <si>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</si>
  <si>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</si>
  <si>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</si>
  <si>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</si>
  <si>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</si>
  <si>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</si>
  <si>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</si>
  <si>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</si>
  <si>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</si>
  <si>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</si>
  <si>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</si>
  <si>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</si>
  <si>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</si>
  <si>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</si>
  <si>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</si>
  <si>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</si>
  <si>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</si>
  <si>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</si>
  <si>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</si>
  <si>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</si>
  <si>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</si>
  <si>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</si>
  <si>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</si>
  <si>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</si>
  <si>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</si>
  <si>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</si>
  <si>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</si>
  <si>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</si>
  <si>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</si>
  <si>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</si>
  <si>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</si>
  <si>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</si>
  <si>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</si>
  <si>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</si>
  <si>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</si>
  <si>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</si>
  <si>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</si>
  <si>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</si>
  <si>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</si>
  <si>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</si>
  <si>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</si>
  <si>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</si>
  <si>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</si>
  <si>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</si>
  <si>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</si>
  <si>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</si>
  <si>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</si>
  <si>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</si>
  <si>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</si>
  <si>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</si>
  <si>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</si>
  <si>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</si>
  <si>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</si>
  <si>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</si>
  <si>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</si>
  <si>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</si>
  <si>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</si>
  <si>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</si>
  <si>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</si>
  <si>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</si>
  <si>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</si>
  <si>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</si>
  <si>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</si>
  <si>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</si>
  <si>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</si>
  <si>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</si>
  <si>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</si>
  <si>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</si>
  <si>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</si>
  <si>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</si>
  <si>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</si>
  <si>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</si>
  <si>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</si>
  <si>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</si>
  <si>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</si>
  <si>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</si>
  <si>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</si>
  <si>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</si>
  <si>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</si>
  <si>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</si>
  <si>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</si>
  <si>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</si>
  <si>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</si>
  <si>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</si>
  <si>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</si>
  <si>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</si>
  <si>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</si>
  <si>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</si>
  <si>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</si>
  <si>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</si>
  <si>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</si>
  <si>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</si>
  <si>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</si>
  <si>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</si>
  <si>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</si>
  <si>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</si>
  <si>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</si>
  <si>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</si>
  <si>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</si>
  <si>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</si>
  <si>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</si>
  <si>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</si>
  <si>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</si>
  <si>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</si>
  <si>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</si>
  <si>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</si>
  <si>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</si>
  <si>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</si>
  <si>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</si>
  <si>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</si>
  <si>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</si>
  <si>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</si>
  <si>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</si>
  <si>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</si>
  <si>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</si>
  <si>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</si>
  <si>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</si>
  <si>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</si>
  <si>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</si>
  <si>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</si>
  <si>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</si>
  <si>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</si>
  <si>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</si>
  <si>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</si>
  <si>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</si>
  <si>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</si>
  <si>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</si>
  <si>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</si>
  <si>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</si>
  <si>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</si>
  <si>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</si>
  <si>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</si>
  <si>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</si>
  <si>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</si>
  <si>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</si>
  <si>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</si>
  <si>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</si>
  <si>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</si>
  <si>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</si>
  <si>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</si>
  <si>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</si>
  <si>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</si>
  <si>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</si>
  <si>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</si>
  <si>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</si>
  <si>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</si>
  <si>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</si>
  <si>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</si>
  <si>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</si>
  <si>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</si>
  <si>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</si>
  <si>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</si>
  <si>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</si>
  <si>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</si>
  <si>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</si>
  <si>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</si>
  <si>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</si>
  <si>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</si>
  <si>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</si>
  <si>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</si>
  <si>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</si>
  <si>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</si>
  <si>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</si>
  <si>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</si>
  <si>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</si>
  <si>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</si>
  <si>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</si>
  <si>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</si>
  <si>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</si>
  <si>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</si>
  <si>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</si>
  <si>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</si>
  <si>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</si>
  <si>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</si>
  <si>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</si>
  <si>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</si>
  <si>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</si>
  <si>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</si>
  <si>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</si>
  <si>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</si>
  <si>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</si>
  <si>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</si>
  <si>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</si>
  <si>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</si>
  <si>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</si>
  <si>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</si>
  <si>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</si>
  <si>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</si>
  <si>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</si>
  <si>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</si>
  <si>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</si>
  <si>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</si>
  <si>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</si>
  <si>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</si>
  <si>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</si>
  <si>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</si>
  <si>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</si>
  <si>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</si>
  <si>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</si>
  <si>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</si>
  <si>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</si>
  <si>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</si>
  <si>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</si>
  <si>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</si>
  <si>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</si>
  <si>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</si>
  <si>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</si>
  <si>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</si>
  <si>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</si>
  <si>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</si>
  <si>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</si>
  <si>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</si>
  <si>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</si>
  <si>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</si>
  <si>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</si>
  <si>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</si>
  <si>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</si>
  <si>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</si>
  <si>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</si>
  <si>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</si>
  <si>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</si>
  <si>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</si>
  <si>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</si>
  <si>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</si>
  <si>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</si>
  <si>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</si>
  <si>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</si>
  <si>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</si>
  <si>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</si>
  <si>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</si>
  <si>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</si>
  <si>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</si>
  <si>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</si>
  <si>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</si>
  <si>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</si>
  <si>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</si>
  <si>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</si>
  <si>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</si>
  <si>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</si>
  <si>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</si>
  <si>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</si>
  <si>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</si>
  <si>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</si>
  <si>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</si>
  <si>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</si>
  <si>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</si>
  <si>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</si>
  <si>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</si>
  <si>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</si>
  <si>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</si>
  <si>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</si>
  <si>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</si>
  <si>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</si>
  <si>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</si>
  <si>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</si>
  <si>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</si>
  <si>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</si>
  <si>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</si>
  <si>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</si>
  <si>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</si>
  <si>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</si>
  <si>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</si>
  <si>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</si>
  <si>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</si>
  <si>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</si>
  <si>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</si>
  <si>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</si>
  <si>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</si>
  <si>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</si>
  <si>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</si>
  <si>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</si>
  <si>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</si>
  <si>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</si>
  <si>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</si>
  <si>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</si>
  <si>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</si>
  <si>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</si>
  <si>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</si>
  <si>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</si>
  <si>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</si>
  <si>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</si>
  <si>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</si>
  <si>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</si>
  <si>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</si>
  <si>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</si>
  <si>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</si>
  <si>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</si>
  <si>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</si>
  <si>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</si>
  <si>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</si>
  <si>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</si>
  <si>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</si>
  <si>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</si>
  <si>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</si>
  <si>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</si>
  <si>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</si>
  <si>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</si>
  <si>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</si>
  <si>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</si>
  <si>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</si>
  <si>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</si>
  <si>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</si>
  <si>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</si>
  <si>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</si>
  <si>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</si>
  <si>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</si>
  <si>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</si>
  <si>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</si>
  <si>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</si>
  <si>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</si>
  <si>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</si>
  <si>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</si>
  <si>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</si>
  <si>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</si>
  <si>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</si>
  <si>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</si>
  <si>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</si>
  <si>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</si>
  <si>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</si>
  <si>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</si>
  <si>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</si>
  <si>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</si>
  <si>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</si>
  <si>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</si>
  <si>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</si>
  <si>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</si>
  <si>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</si>
  <si>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</si>
  <si>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</si>
  <si>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</si>
  <si>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</si>
  <si>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</si>
  <si>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</si>
  <si>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</si>
  <si>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</si>
  <si>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</si>
  <si>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</si>
  <si>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</si>
  <si>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</si>
  <si>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</si>
  <si>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</si>
  <si>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</si>
  <si>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</si>
  <si>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</si>
  <si>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</si>
  <si>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</si>
  <si>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</si>
  <si>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</si>
  <si>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</si>
  <si>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</si>
  <si>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</si>
  <si>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</si>
  <si>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</si>
  <si>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</si>
  <si>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</si>
  <si>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</si>
  <si>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</si>
  <si>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</si>
  <si>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</si>
  <si>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</si>
  <si>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</si>
  <si>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</si>
  <si>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</si>
  <si>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</si>
  <si>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</si>
  <si>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</si>
  <si>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</si>
  <si>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</si>
  <si>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</si>
  <si>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</si>
  <si>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</si>
  <si>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</si>
  <si>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</si>
  <si>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</si>
  <si>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</si>
  <si>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</si>
  <si>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</si>
  <si>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</si>
  <si>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</si>
  <si>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</si>
  <si>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</si>
  <si>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</si>
  <si>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</si>
  <si>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</si>
  <si>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</si>
  <si>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</si>
  <si>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</si>
  <si>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</si>
  <si>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</si>
  <si>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</si>
  <si>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</si>
  <si>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</si>
  <si>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</si>
  <si>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</si>
  <si>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</si>
  <si>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</si>
  <si>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</si>
  <si>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</si>
  <si>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</si>
  <si>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</si>
  <si>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</si>
  <si>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</si>
  <si>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</si>
  <si>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</si>
  <si>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</si>
  <si>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</si>
  <si>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</si>
  <si>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</si>
  <si>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</si>
  <si>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</si>
  <si>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</si>
  <si>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</si>
  <si>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</si>
  <si>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</si>
  <si>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</si>
  <si>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</si>
  <si>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</si>
  <si>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</si>
  <si>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</si>
  <si>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</si>
  <si>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</si>
  <si>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</si>
  <si>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</si>
  <si>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</si>
  <si>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</si>
  <si>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</si>
  <si>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</si>
  <si>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</si>
  <si>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</si>
  <si>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</si>
  <si>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</si>
  <si>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</si>
  <si>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</si>
  <si>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</si>
  <si>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</si>
  <si>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</si>
  <si>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</si>
  <si>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</si>
  <si>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</si>
  <si>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</si>
  <si>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</si>
  <si>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</si>
  <si>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</si>
  <si>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</si>
  <si>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</si>
  <si>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</si>
  <si>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</si>
  <si>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</si>
  <si>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</si>
  <si>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</si>
  <si>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</si>
  <si>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</si>
  <si>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</si>
  <si>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</si>
  <si>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</si>
  <si>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</si>
  <si>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</si>
  <si>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</si>
  <si>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</si>
  <si>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</si>
  <si>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</si>
  <si>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</si>
  <si>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</si>
  <si>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</si>
  <si>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</si>
  <si>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</si>
  <si>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</si>
  <si>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</si>
  <si>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</si>
  <si>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</si>
  <si>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</si>
  <si>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</si>
  <si>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</si>
  <si>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</si>
  <si>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</si>
  <si>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</si>
  <si>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</si>
  <si>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</si>
  <si>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</si>
  <si>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</si>
  <si>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</si>
  <si>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</si>
  <si>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</si>
  <si>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</si>
  <si>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</si>
  <si>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</si>
  <si>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</si>
  <si>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</si>
  <si>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</si>
  <si>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</si>
  <si>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</si>
  <si>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</si>
  <si>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</si>
  <si>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</si>
  <si>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</si>
  <si>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</si>
  <si>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</si>
  <si>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</si>
  <si>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</si>
  <si>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</si>
  <si>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</si>
  <si>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</si>
  <si>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</si>
  <si>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</si>
  <si>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</si>
  <si>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</si>
  <si>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</si>
  <si>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</si>
  <si>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</si>
  <si>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</si>
  <si>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</si>
  <si>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</si>
  <si>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</si>
  <si>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</si>
  <si>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</si>
  <si>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</si>
  <si>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</si>
  <si>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</si>
  <si>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</si>
  <si>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</si>
  <si>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</si>
  <si>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</si>
  <si>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</si>
  <si>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</si>
  <si>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</si>
  <si>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</si>
  <si>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</si>
  <si>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</si>
  <si>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</si>
  <si>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</si>
  <si>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</si>
  <si>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</si>
  <si>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</si>
  <si>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</si>
  <si>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</si>
  <si>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</si>
  <si>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</si>
  <si>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</si>
  <si>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</si>
  <si>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</si>
  <si>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</si>
  <si>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</si>
  <si>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</si>
  <si>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</si>
  <si>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</si>
  <si>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</si>
  <si>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</si>
  <si>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</si>
  <si>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</si>
  <si>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</si>
  <si>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</si>
  <si>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</si>
  <si>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</si>
  <si>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</si>
  <si>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</si>
  <si>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</si>
  <si>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</si>
  <si>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</si>
  <si>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</si>
  <si>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</si>
  <si>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</si>
  <si>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</si>
  <si>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</si>
  <si>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</si>
  <si>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</si>
  <si>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</si>
  <si>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</si>
  <si>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</si>
  <si>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</si>
  <si>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</si>
  <si>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</si>
  <si>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</si>
  <si>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</si>
  <si>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</si>
  <si>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</si>
  <si>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</si>
  <si>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</si>
  <si>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</si>
  <si>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</si>
  <si>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</si>
  <si>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</si>
  <si>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</si>
  <si>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</si>
  <si>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</si>
  <si>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</si>
  <si>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</si>
  <si>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</si>
  <si>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</si>
  <si>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</si>
  <si>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</si>
  <si>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</si>
  <si>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</si>
  <si>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</si>
  <si>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</si>
  <si>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</si>
  <si>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</si>
  <si>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</si>
  <si>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</si>
  <si>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</si>
  <si>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</si>
  <si>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</si>
  <si>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</si>
  <si>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</si>
  <si>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</si>
  <si>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</si>
  <si>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</si>
  <si>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</si>
  <si>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</si>
  <si>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</si>
  <si>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</si>
  <si>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</si>
  <si>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</si>
  <si>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</si>
  <si>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</si>
  <si>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</si>
  <si>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</si>
  <si>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</si>
  <si>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</si>
  <si>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</si>
  <si>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</si>
  <si>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</si>
  <si>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</si>
  <si>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</si>
  <si>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</si>
  <si>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</si>
  <si>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</si>
  <si>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</si>
  <si>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</si>
  <si>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</si>
  <si>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</si>
  <si>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</si>
  <si>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</si>
  <si>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</si>
  <si>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</si>
  <si>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</si>
  <si>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</si>
  <si>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</si>
  <si>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</si>
  <si>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</si>
  <si>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</si>
  <si>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</si>
  <si>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</si>
  <si>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</si>
  <si>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</si>
  <si>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</si>
  <si>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</si>
  <si>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</si>
  <si>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</si>
  <si>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</si>
  <si>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</si>
  <si>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</si>
  <si>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</si>
  <si>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</si>
  <si>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</si>
  <si>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</si>
  <si>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</si>
  <si>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</si>
  <si>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</si>
  <si>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</si>
  <si>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</si>
  <si>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</si>
  <si>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</si>
  <si>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</si>
  <si>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</si>
  <si>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</si>
  <si>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</si>
  <si>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</si>
  <si>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</si>
  <si>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</si>
  <si>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</si>
  <si>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</si>
  <si>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</si>
  <si>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</si>
  <si>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</si>
  <si>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</si>
  <si>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</si>
  <si>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</si>
  <si>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</si>
  <si>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</si>
  <si>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</si>
  <si>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</si>
  <si>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</si>
  <si>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</si>
  <si>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</si>
  <si>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</si>
  <si>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</si>
  <si>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</si>
  <si>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</si>
  <si>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</si>
  <si>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</si>
  <si>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</si>
  <si>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</si>
  <si>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</si>
  <si>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</si>
  <si>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</si>
  <si>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</si>
  <si>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</si>
  <si>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</si>
  <si>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</si>
  <si>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</si>
  <si>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</si>
  <si>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</si>
  <si>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</si>
  <si>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</si>
  <si>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</si>
  <si>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</si>
  <si>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</si>
  <si>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</si>
  <si>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</si>
  <si>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</si>
  <si>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</si>
  <si>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</si>
  <si>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</si>
  <si>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</si>
  <si>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</si>
  <si>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</si>
  <si>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</si>
  <si>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</si>
  <si>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</si>
  <si>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</si>
  <si>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</si>
  <si>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</si>
  <si>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</si>
  <si>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</si>
  <si>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</si>
  <si>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</si>
  <si>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</si>
  <si>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</si>
  <si>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</si>
  <si>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</si>
  <si>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</si>
  <si>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</si>
  <si>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</si>
  <si>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</si>
  <si>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</si>
  <si>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</si>
  <si>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</si>
  <si>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</si>
  <si>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</si>
  <si>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</si>
  <si>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</si>
  <si>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</si>
  <si>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</si>
  <si>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</si>
  <si>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</si>
  <si>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</si>
  <si>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</si>
  <si>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</si>
  <si>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</si>
  <si>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</si>
  <si>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</si>
  <si>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</si>
  <si>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</si>
  <si>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</si>
  <si>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</si>
  <si>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</si>
  <si>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</si>
  <si>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</si>
  <si>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</si>
  <si>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</si>
  <si>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</si>
  <si>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</si>
  <si>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</si>
  <si>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</si>
  <si>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</si>
  <si>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</si>
  <si>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</si>
  <si>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</si>
  <si>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</si>
  <si>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</si>
  <si>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</si>
  <si>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</si>
  <si>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</si>
  <si>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</si>
  <si>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</si>
  <si>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</si>
  <si>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</si>
  <si>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</si>
  <si>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</si>
  <si>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</si>
  <si>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</si>
  <si>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</si>
  <si>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</si>
  <si>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</si>
  <si>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</si>
  <si>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</si>
  <si>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</si>
  <si>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</si>
  <si>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</si>
  <si>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</si>
  <si>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</si>
  <si>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</si>
  <si>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</si>
  <si>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</si>
  <si>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</si>
  <si>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</si>
  <si>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</si>
  <si>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</si>
  <si>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</si>
  <si>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</si>
  <si>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</si>
  <si>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</si>
  <si>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</si>
  <si>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</si>
  <si>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</si>
  <si>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</si>
  <si>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</si>
  <si>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</si>
  <si>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</si>
  <si>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</si>
  <si>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</si>
  <si>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</si>
  <si>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</si>
  <si>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</si>
  <si>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</si>
  <si>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</si>
  <si>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</si>
  <si>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</si>
  <si>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</si>
  <si>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</si>
  <si>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</si>
  <si>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</si>
  <si>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</si>
  <si>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</si>
  <si>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</si>
  <si>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</si>
  <si>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</si>
  <si>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</si>
  <si>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</si>
  <si>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</si>
  <si>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</si>
  <si>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</si>
  <si>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</si>
  <si>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</si>
  <si>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</si>
  <si>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</si>
  <si>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</si>
  <si>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</si>
  <si>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</si>
  <si>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</si>
  <si>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</si>
  <si>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</si>
  <si>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</si>
  <si>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</si>
  <si>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</si>
  <si>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</si>
  <si>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</si>
  <si>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</si>
  <si>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</si>
  <si>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</si>
  <si>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</si>
  <si>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</si>
  <si>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</si>
  <si>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</si>
  <si>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</si>
  <si>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</si>
  <si>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</si>
  <si>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</si>
  <si>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</si>
  <si>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</si>
  <si>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</si>
  <si>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</si>
  <si>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</si>
  <si>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</si>
  <si>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</si>
  <si>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</si>
  <si>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</si>
  <si>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</si>
  <si>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</si>
  <si>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</si>
  <si>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</si>
  <si>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</si>
  <si>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</si>
  <si>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</si>
  <si>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</si>
  <si>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</si>
  <si>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</si>
  <si>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</si>
  <si>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</si>
  <si>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</si>
  <si>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</si>
  <si>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</si>
  <si>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</si>
  <si>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</si>
  <si>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</si>
  <si>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</si>
  <si>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</si>
  <si>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</si>
  <si>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</si>
  <si>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</si>
  <si>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</si>
  <si>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</si>
  <si>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</si>
  <si>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</si>
  <si>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</si>
  <si>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</si>
  <si>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</si>
  <si>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</si>
  <si>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</si>
  <si>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</si>
  <si>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</si>
  <si>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</si>
  <si>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</si>
  <si>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</si>
  <si>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</si>
  <si>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</si>
  <si>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</si>
  <si>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</si>
  <si>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</si>
  <si>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</si>
  <si>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</si>
  <si>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</si>
  <si>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</si>
  <si>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</si>
  <si>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</si>
  <si>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</si>
  <si>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</si>
  <si>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</si>
  <si>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</si>
  <si>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</si>
  <si>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</si>
  <si>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</si>
  <si>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</si>
  <si>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</si>
  <si>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</si>
  <si>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</si>
  <si>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</si>
  <si>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</si>
  <si>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</si>
  <si>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</si>
  <si>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</si>
  <si>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</si>
  <si>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</si>
  <si>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</si>
  <si>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</si>
  <si>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</si>
  <si>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</si>
  <si>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</si>
  <si>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</si>
  <si>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</si>
  <si>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</si>
  <si>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</si>
  <si>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</si>
  <si>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</si>
  <si>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</si>
  <si>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</si>
  <si>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</si>
  <si>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</si>
  <si>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</si>
  <si>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</si>
  <si>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</si>
  <si>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</si>
  <si>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</si>
  <si>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</si>
  <si>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</si>
  <si>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</si>
  <si>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</si>
  <si>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</si>
  <si>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</si>
  <si>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</si>
  <si>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</si>
  <si>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</si>
  <si>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</si>
  <si>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</si>
  <si>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</si>
  <si>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</si>
  <si>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</si>
  <si>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</si>
  <si>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</si>
  <si>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</si>
  <si>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</si>
  <si>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</si>
  <si>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</si>
  <si>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</si>
  <si>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</si>
  <si>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</si>
  <si>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</si>
  <si>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</si>
  <si>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</si>
  <si>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</si>
  <si>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</si>
  <si>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</si>
  <si>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</si>
  <si>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</si>
  <si>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</si>
  <si>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</si>
  <si>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</si>
  <si>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</si>
  <si>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</si>
  <si>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</si>
  <si>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</si>
  <si>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</si>
  <si>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</si>
  <si>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</si>
  <si>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</si>
  <si>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</si>
  <si>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</si>
  <si>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</si>
  <si>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</si>
  <si>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</si>
  <si>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</si>
  <si>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</si>
  <si>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</si>
  <si>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</si>
  <si>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</si>
  <si>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</si>
  <si>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</si>
  <si>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</si>
  <si>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</si>
  <si>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</si>
  <si>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</si>
  <si>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</si>
  <si>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</si>
  <si>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</si>
  <si>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</si>
  <si>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</si>
  <si>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</si>
  <si>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</si>
  <si>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</si>
  <si>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</si>
  <si>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</si>
  <si>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</si>
  <si>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</si>
  <si>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</si>
  <si>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</si>
  <si>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</si>
  <si>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</si>
  <si>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</si>
  <si>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</si>
  <si>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</si>
  <si>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</si>
  <si>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</si>
  <si>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</si>
  <si>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</si>
  <si>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</si>
  <si>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</si>
  <si>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</si>
  <si>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</si>
  <si>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</si>
  <si>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</si>
  <si>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</si>
  <si>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</si>
  <si>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</si>
  <si>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</si>
  <si>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</si>
  <si>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</si>
  <si>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</si>
  <si>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</si>
  <si>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</si>
  <si>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</si>
  <si>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</si>
  <si>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</si>
  <si>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</si>
  <si>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</si>
  <si>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</si>
  <si>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</si>
  <si>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</si>
  <si>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</si>
  <si>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</si>
  <si>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</si>
  <si>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</si>
  <si>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</si>
  <si>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</si>
  <si>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</si>
  <si>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</si>
  <si>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</si>
  <si>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</si>
  <si>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</si>
  <si>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</si>
  <si>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</si>
  <si>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</si>
  <si>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</si>
  <si>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</si>
  <si>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</si>
  <si>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</si>
  <si>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</si>
  <si>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</si>
  <si>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</si>
  <si>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</si>
  <si>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</si>
  <si>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</si>
  <si>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</si>
  <si>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</si>
  <si>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</si>
  <si>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</si>
  <si>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</si>
  <si>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</si>
  <si>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</si>
  <si>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</si>
  <si>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</si>
  <si>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</si>
  <si>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</si>
  <si>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</si>
  <si>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</si>
  <si>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</si>
  <si>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</si>
  <si>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</si>
  <si>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</si>
  <si>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</si>
  <si>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</si>
  <si>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</si>
  <si>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</si>
  <si>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</si>
  <si>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</si>
  <si>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</si>
  <si>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</si>
  <si>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</si>
  <si>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</si>
  <si>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</si>
  <si>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</si>
  <si>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</si>
  <si>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</si>
  <si>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</si>
  <si>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</si>
  <si>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</si>
  <si>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</si>
  <si>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</si>
  <si>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</si>
  <si>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</si>
  <si>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</si>
  <si>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</si>
  <si>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</si>
  <si>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</si>
  <si>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</si>
  <si>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</si>
  <si>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</si>
  <si>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</si>
  <si>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</si>
  <si>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</si>
  <si>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</si>
  <si>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</si>
  <si>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</si>
  <si>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</si>
  <si>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</si>
  <si>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</si>
  <si>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</si>
  <si>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</si>
  <si>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</si>
  <si>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</si>
  <si>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</si>
  <si>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</si>
  <si>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</si>
  <si>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</si>
  <si>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</si>
  <si>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</si>
  <si>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</si>
  <si>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</si>
  <si>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</si>
  <si>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</si>
  <si>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</si>
  <si>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</si>
  <si>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</si>
  <si>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</si>
  <si>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</si>
  <si>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</si>
  <si>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</si>
  <si>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</si>
  <si>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</si>
  <si>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</si>
  <si>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</si>
  <si>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</si>
  <si>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</si>
  <si>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</si>
  <si>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</si>
  <si>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</si>
  <si>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</si>
  <si>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</si>
  <si>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</si>
  <si>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</si>
  <si>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</si>
  <si>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</si>
  <si>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</si>
  <si>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</si>
  <si>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</si>
  <si>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</si>
  <si>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</si>
  <si>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</si>
  <si>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</si>
  <si>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</si>
  <si>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</si>
  <si>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</si>
  <si>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</si>
  <si>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</si>
  <si>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</si>
  <si>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</si>
  <si>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</si>
  <si>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</si>
  <si>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</si>
  <si>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</si>
  <si>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</si>
  <si>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</si>
  <si>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</si>
  <si>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</si>
  <si>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</si>
  <si>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</si>
  <si>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</si>
  <si>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</si>
  <si>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</si>
  <si>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</si>
  <si>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</si>
  <si>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</si>
  <si>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</si>
  <si>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</si>
  <si>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</si>
  <si>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</si>
  <si>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</si>
  <si>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</si>
  <si>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</si>
  <si>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</si>
  <si>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</si>
  <si>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</si>
  <si>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</si>
  <si>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</si>
  <si>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</si>
  <si>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</si>
  <si>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</si>
  <si>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</si>
  <si>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</si>
  <si>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</si>
  <si>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</si>
  <si>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</si>
  <si>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</si>
  <si>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</si>
  <si>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</si>
  <si>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</si>
  <si>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</si>
  <si>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</si>
  <si>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</si>
  <si>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</si>
  <si>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</si>
  <si>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</si>
  <si>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</si>
  <si>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</si>
  <si>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</si>
  <si>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</si>
  <si>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</si>
  <si>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</si>
  <si>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</si>
  <si>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</si>
  <si>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</si>
  <si>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</si>
  <si>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</si>
  <si>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</si>
  <si>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</si>
  <si>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</si>
  <si>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</si>
  <si>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</si>
  <si>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</si>
  <si>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</si>
  <si>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</si>
  <si>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</si>
  <si>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</si>
  <si>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</si>
  <si>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</si>
  <si>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</si>
  <si>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</si>
  <si>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</si>
  <si>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</si>
  <si>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</si>
  <si>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</si>
  <si>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</si>
  <si>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</si>
  <si>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</si>
  <si>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</si>
  <si>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</si>
  <si>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</si>
  <si>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</si>
  <si>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</si>
  <si>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</si>
  <si>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</si>
  <si>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</si>
  <si>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</si>
  <si>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</si>
  <si>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</si>
  <si>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</si>
  <si>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</si>
  <si>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</si>
  <si>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</si>
  <si>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</si>
  <si>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</si>
  <si>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</si>
  <si>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</si>
  <si>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</si>
  <si>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</si>
  <si>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</si>
  <si>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</si>
  <si>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</si>
  <si>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</si>
  <si>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</si>
  <si>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</si>
  <si>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</si>
  <si>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</si>
  <si>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</si>
  <si>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</si>
  <si>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</si>
  <si>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</si>
  <si>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</si>
  <si>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</si>
  <si>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</si>
  <si>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</si>
  <si>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</si>
  <si>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</si>
  <si>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</si>
  <si>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</si>
  <si>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</si>
  <si>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</si>
  <si>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</si>
  <si>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</si>
  <si>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</si>
  <si>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</si>
  <si>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</si>
  <si>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</si>
  <si>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</si>
  <si>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</si>
  <si>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</si>
  <si>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</si>
  <si>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</si>
  <si>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</si>
  <si>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</si>
  <si>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</si>
  <si>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</si>
  <si>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</si>
  <si>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</si>
  <si>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</si>
  <si>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</si>
  <si>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</si>
  <si>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</si>
  <si>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</si>
  <si>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</si>
  <si>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</si>
  <si>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</si>
  <si>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</si>
  <si>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</si>
  <si>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</si>
  <si>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</si>
  <si>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</si>
  <si>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</si>
  <si>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</si>
  <si>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</si>
  <si>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</si>
  <si>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</si>
  <si>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</si>
  <si>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</si>
  <si>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</si>
  <si>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</si>
  <si>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</si>
  <si>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</si>
  <si>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</si>
  <si>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</si>
  <si>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</si>
  <si>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</si>
  <si>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</si>
  <si>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</si>
  <si>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</si>
  <si>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</si>
  <si>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</si>
  <si>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</si>
  <si>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</si>
  <si>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</si>
  <si>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</si>
  <si>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</si>
  <si>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</si>
  <si>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</si>
  <si>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</si>
  <si>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</si>
  <si>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</si>
  <si>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</si>
  <si>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</si>
  <si>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</si>
  <si>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</si>
  <si>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</si>
  <si>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</si>
  <si>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</si>
  <si>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</si>
  <si>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</si>
  <si>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</si>
  <si>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</si>
  <si>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</si>
  <si>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</si>
  <si>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</si>
  <si>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</si>
  <si>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</si>
  <si>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</si>
  <si>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</si>
  <si>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</si>
  <si>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</si>
  <si>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</si>
  <si>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</si>
  <si>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</si>
  <si>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</si>
  <si>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</si>
  <si>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</si>
  <si>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</si>
  <si>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</si>
  <si>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</si>
  <si>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</si>
  <si>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</si>
  <si>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</si>
  <si>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</si>
  <si>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</si>
  <si>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</si>
  <si>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</si>
  <si>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</si>
  <si>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</si>
  <si>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</si>
  <si>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</si>
  <si>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</si>
  <si>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</si>
  <si>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</si>
  <si>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</si>
  <si>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</si>
  <si>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</si>
  <si>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</si>
  <si>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</si>
  <si>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</si>
  <si>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</si>
  <si>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</si>
  <si>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</si>
  <si>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</si>
  <si>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</si>
  <si>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</si>
  <si>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</si>
  <si>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</si>
  <si>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</si>
  <si>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</si>
  <si>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</si>
  <si>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</si>
  <si>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</si>
  <si>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</si>
  <si>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</si>
  <si>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</si>
  <si>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</si>
  <si>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</si>
  <si>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</si>
  <si>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</si>
  <si>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</si>
  <si>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</si>
  <si>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</si>
  <si>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</si>
  <si>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</si>
  <si>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</si>
  <si>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</si>
  <si>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</si>
  <si>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</si>
  <si>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</si>
  <si>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</si>
  <si>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</si>
  <si>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</si>
  <si>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</si>
  <si>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</si>
  <si>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</si>
  <si>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</si>
  <si>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</si>
  <si>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</si>
  <si>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</si>
  <si>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</si>
  <si>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</si>
  <si>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</si>
  <si>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</si>
  <si>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</si>
  <si>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</si>
  <si>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</si>
  <si>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</si>
  <si>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</si>
  <si>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</si>
  <si>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</si>
  <si>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</si>
  <si>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</si>
  <si>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</si>
  <si>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</si>
  <si>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</si>
  <si>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</si>
  <si>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</si>
  <si>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</si>
  <si>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</si>
  <si>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</si>
  <si>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</si>
  <si>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</si>
  <si>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</si>
  <si>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</si>
  <si>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</si>
  <si>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</si>
  <si>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</si>
  <si>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</si>
  <si>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</si>
  <si>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</si>
  <si>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</si>
  <si>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</si>
  <si>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</si>
  <si>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</si>
  <si>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</si>
  <si>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</si>
  <si>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</si>
  <si>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</si>
  <si>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</si>
  <si>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</si>
  <si>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</si>
  <si>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</si>
  <si>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</si>
  <si>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</si>
  <si>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</si>
  <si>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</si>
  <si>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</si>
  <si>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</si>
  <si>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</si>
  <si>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</si>
  <si>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</si>
  <si>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</si>
  <si>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</si>
  <si>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</si>
  <si>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</si>
  <si>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</si>
  <si>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</si>
  <si>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</si>
  <si>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</si>
  <si>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</si>
  <si>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</si>
  <si>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</si>
  <si>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</si>
  <si>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</si>
  <si>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</si>
  <si>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</si>
  <si>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</si>
  <si>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</si>
  <si>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</si>
  <si>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</si>
  <si>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</si>
  <si>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</si>
  <si>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</si>
  <si>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</si>
  <si>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</si>
  <si>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</si>
  <si>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</si>
  <si>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</si>
  <si>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</si>
  <si>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</si>
  <si>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</si>
  <si>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</si>
  <si>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</si>
  <si>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</si>
  <si>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</si>
  <si>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</si>
  <si>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</si>
  <si>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</si>
  <si>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</si>
  <si>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</si>
  <si>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</si>
  <si>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</si>
  <si>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</si>
  <si>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</si>
  <si>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</si>
  <si>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</si>
  <si>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</si>
  <si>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</si>
  <si>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</si>
  <si>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</si>
  <si>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</si>
  <si>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</si>
  <si>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</si>
  <si>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</si>
  <si>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</si>
  <si>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</si>
  <si>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</si>
  <si>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</si>
  <si>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</si>
  <si>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</si>
  <si>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</si>
  <si>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</si>
  <si>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</si>
  <si>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</si>
  <si>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</si>
  <si>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</si>
  <si>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</si>
  <si>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</si>
  <si>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</si>
  <si>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</si>
  <si>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</si>
  <si>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</si>
  <si>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</si>
  <si>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</si>
  <si>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</si>
  <si>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</si>
  <si>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</si>
  <si>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</si>
  <si>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</si>
  <si>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</si>
  <si>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</si>
  <si>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</si>
  <si>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</si>
  <si>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</si>
  <si>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</si>
  <si>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</si>
  <si>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</si>
  <si>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</si>
  <si>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</si>
  <si>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</si>
  <si>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</si>
  <si>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</si>
  <si>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</si>
  <si>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</si>
  <si>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</si>
  <si>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</si>
  <si>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</si>
  <si>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</si>
  <si>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</si>
  <si>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</si>
  <si>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</si>
  <si>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</si>
  <si>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</si>
  <si>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</si>
  <si>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</si>
  <si>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</si>
  <si>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</si>
  <si>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</si>
  <si>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</si>
  <si>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</si>
  <si>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</si>
  <si>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</si>
  <si>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</si>
  <si>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</si>
  <si>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</si>
  <si>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</si>
  <si>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</si>
  <si>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</si>
  <si>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</si>
  <si>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</si>
  <si>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</si>
  <si>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</si>
  <si>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</si>
  <si>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</si>
  <si>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</si>
  <si>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</si>
  <si>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</si>
  <si>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</si>
  <si>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</si>
  <si>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</si>
  <si>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</si>
  <si>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</si>
  <si>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</si>
  <si>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</si>
  <si>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</si>
  <si>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</si>
  <si>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</si>
  <si>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</si>
  <si>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</si>
  <si>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</si>
  <si>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</si>
  <si>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</si>
  <si>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</si>
  <si>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</si>
  <si>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</si>
  <si>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</si>
  <si>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</si>
  <si>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</si>
  <si>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</si>
  <si>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</si>
  <si>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</si>
  <si>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</si>
  <si>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</si>
  <si>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</si>
  <si>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</si>
  <si>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</si>
  <si>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</si>
  <si>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</si>
  <si>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</si>
  <si>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</si>
  <si>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</si>
  <si>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</si>
  <si>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</si>
  <si>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</si>
  <si>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</si>
  <si>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</si>
  <si>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</si>
  <si>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</si>
  <si>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</si>
  <si>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</si>
  <si>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</si>
  <si>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</si>
  <si>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</si>
  <si>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</si>
  <si>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</si>
  <si>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</si>
  <si>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</si>
  <si>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</si>
  <si>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</si>
  <si>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</si>
  <si>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</si>
  <si>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</si>
  <si>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</si>
  <si>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</si>
  <si>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</si>
  <si>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</si>
  <si>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</si>
  <si>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</si>
  <si>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</si>
  <si>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</si>
  <si>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</si>
  <si>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</si>
  <si>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</si>
  <si>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</si>
  <si>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</si>
  <si>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</si>
  <si>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</si>
  <si>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</si>
  <si>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</si>
  <si>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</si>
  <si>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</si>
  <si>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</si>
  <si>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</si>
  <si>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</si>
  <si>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</si>
  <si>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</si>
  <si>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</si>
  <si>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</si>
  <si>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</si>
  <si>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</si>
  <si>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</si>
  <si>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</si>
  <si>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</si>
  <si>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</si>
  <si>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</si>
  <si>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</si>
  <si>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</si>
  <si>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</si>
  <si>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</si>
  <si>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</si>
  <si>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</si>
  <si>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</si>
  <si>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</si>
  <si>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</si>
  <si>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</si>
  <si>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</si>
  <si>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</si>
  <si>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</si>
  <si>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</si>
  <si>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</si>
  <si>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</si>
  <si>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</si>
  <si>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</si>
  <si>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</si>
  <si>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</si>
  <si>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</si>
  <si>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</si>
  <si>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</si>
  <si>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</si>
  <si>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</si>
  <si>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</si>
  <si>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</si>
  <si>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</si>
  <si>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</si>
  <si>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</si>
  <si>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</si>
  <si>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</si>
  <si>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</si>
  <si>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</si>
  <si>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</si>
  <si>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</si>
  <si>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</si>
  <si>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</si>
  <si>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</si>
  <si>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</si>
  <si>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</si>
  <si>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</si>
  <si>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</si>
  <si>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</si>
  <si>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</si>
  <si>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</si>
  <si>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</si>
  <si>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</si>
  <si>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</si>
  <si>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</si>
  <si>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</si>
  <si>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</si>
  <si>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</si>
  <si>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</si>
  <si>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</si>
  <si>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</si>
  <si>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</si>
  <si>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</si>
  <si>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</si>
  <si>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</si>
  <si>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</si>
  <si>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</si>
  <si>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</si>
  <si>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</si>
  <si>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</si>
  <si>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</si>
  <si>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</si>
  <si>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</si>
  <si>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</si>
  <si>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</si>
  <si>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</si>
  <si>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</si>
  <si>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</si>
  <si>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</si>
  <si>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</si>
  <si>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</si>
  <si>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</si>
  <si>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</si>
  <si>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</si>
  <si>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</si>
  <si>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</si>
  <si>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</si>
  <si>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</si>
  <si>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</si>
  <si>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</si>
  <si>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</si>
  <si>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</si>
  <si>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</si>
  <si>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</si>
  <si>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</si>
  <si>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</si>
  <si>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</si>
  <si>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</si>
  <si>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</si>
  <si>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</si>
  <si>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</si>
  <si>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</si>
  <si>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</si>
  <si>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</si>
  <si>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</si>
  <si>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</si>
  <si>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</si>
  <si>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</si>
  <si>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</si>
  <si>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</si>
  <si>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</si>
  <si>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</si>
  <si>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</si>
  <si>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</si>
  <si>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</si>
  <si>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</si>
  <si>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</si>
  <si>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</si>
  <si>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</si>
  <si>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</si>
  <si>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</si>
  <si>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</si>
  <si>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</si>
  <si>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</si>
  <si>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</si>
  <si>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</si>
  <si>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</si>
  <si>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</si>
  <si>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</si>
  <si>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</si>
  <si>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</si>
  <si>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</si>
  <si>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</si>
  <si>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</si>
  <si>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</si>
  <si>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</si>
  <si>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</si>
  <si>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</si>
  <si>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</si>
  <si>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</si>
  <si>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</si>
  <si>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</si>
  <si>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</si>
  <si>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</si>
  <si>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</si>
  <si>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</si>
  <si>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</si>
  <si>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</si>
  <si>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</si>
  <si>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</si>
  <si>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</si>
  <si>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</si>
  <si>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</si>
  <si>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</si>
  <si>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</si>
  <si>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</si>
  <si>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</si>
  <si>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</si>
  <si>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</si>
  <si>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</si>
  <si>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</si>
  <si>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</si>
  <si>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</si>
  <si>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</si>
  <si>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</si>
  <si>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</si>
  <si>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</si>
  <si>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</si>
  <si>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</si>
  <si>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</si>
  <si>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</si>
  <si>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</si>
  <si>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</si>
  <si>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</si>
  <si>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</si>
  <si>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</si>
  <si>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</si>
  <si>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</si>
  <si>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</si>
  <si>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</si>
  <si>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</si>
  <si>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</si>
  <si>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</si>
  <si>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</si>
  <si>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</si>
  <si>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</si>
  <si>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</si>
  <si>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</si>
  <si>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</si>
  <si>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</si>
  <si>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</si>
  <si>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</si>
  <si>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</si>
  <si>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</si>
  <si>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</si>
  <si>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</si>
  <si>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</si>
  <si>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</si>
  <si>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</si>
  <si>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</si>
  <si>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</si>
  <si>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</si>
  <si>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</si>
  <si>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</si>
  <si>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</si>
  <si>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</si>
  <si>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</si>
  <si>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</si>
  <si>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</si>
  <si>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</si>
  <si>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</si>
  <si>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</si>
  <si>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</si>
  <si>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</si>
  <si>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</si>
  <si>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</si>
  <si>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</si>
  <si>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</si>
  <si>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</si>
  <si>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</si>
  <si>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</si>
  <si>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</si>
  <si>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</si>
  <si>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</si>
  <si>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</si>
  <si>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</si>
  <si>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</si>
  <si>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</si>
  <si>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</si>
  <si>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</si>
  <si>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</si>
  <si>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</si>
  <si>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</si>
  <si>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</si>
  <si>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</si>
  <si>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</si>
  <si>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</si>
  <si>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</si>
  <si>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</si>
  <si>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</si>
  <si>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</si>
  <si>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</si>
  <si>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</si>
  <si>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</si>
  <si>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</si>
  <si>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</si>
  <si>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</si>
  <si>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</si>
  <si>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</si>
  <si>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</si>
  <si>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</si>
  <si>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</si>
  <si>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</si>
  <si>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</si>
  <si>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</si>
  <si>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</si>
  <si>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</si>
  <si>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</si>
  <si>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</si>
  <si>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</si>
  <si>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</si>
  <si>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</si>
  <si>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</si>
  <si>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</si>
  <si>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</si>
  <si>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</si>
  <si>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</si>
  <si>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</si>
  <si>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</si>
  <si>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</si>
  <si>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</si>
  <si>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</si>
  <si>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</si>
  <si>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</si>
  <si>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</si>
  <si>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</si>
  <si>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</si>
  <si>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</si>
  <si>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</si>
  <si>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</si>
  <si>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</si>
  <si>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</si>
  <si>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</si>
  <si>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</si>
  <si>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</si>
  <si>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</si>
  <si>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</si>
  <si>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</si>
  <si>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</si>
  <si>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</si>
  <si>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</si>
  <si>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</si>
  <si>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</si>
  <si>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</si>
  <si>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</si>
  <si>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</si>
  <si>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</si>
  <si>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</si>
  <si>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</si>
  <si>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</si>
  <si>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</si>
  <si>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</si>
  <si>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</si>
  <si>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</si>
  <si>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</si>
  <si>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</si>
  <si>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</si>
  <si>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</si>
  <si>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</si>
  <si>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</si>
  <si>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</si>
  <si>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</si>
  <si>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</si>
  <si>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</si>
  <si>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</si>
  <si>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</si>
  <si>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</si>
  <si>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</si>
  <si>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</si>
  <si>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</si>
  <si>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</si>
  <si>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</si>
  <si>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</si>
  <si>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</si>
  <si>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</si>
  <si>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</si>
  <si>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</si>
  <si>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</si>
  <si>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</si>
  <si>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</si>
  <si>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</si>
  <si>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</si>
  <si>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</si>
  <si>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</si>
  <si>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</si>
  <si>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</si>
  <si>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</si>
  <si>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</si>
  <si>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</si>
  <si>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</si>
  <si>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</si>
  <si>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</si>
  <si>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</si>
  <si>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</si>
  <si>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</si>
  <si>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</si>
  <si>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</si>
  <si>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</si>
  <si>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</si>
  <si>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</si>
  <si>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</si>
  <si>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</si>
  <si>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</si>
  <si>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</si>
  <si>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</si>
  <si>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</si>
  <si>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</si>
  <si>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</si>
  <si>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</si>
  <si>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</si>
  <si>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</si>
  <si>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</si>
  <si>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</si>
  <si>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</si>
  <si>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</si>
  <si>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</si>
  <si>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</si>
  <si>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</si>
  <si>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</si>
  <si>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</si>
  <si>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</si>
  <si>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</si>
  <si>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</si>
  <si>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</si>
  <si>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</si>
  <si>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</si>
  <si>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</si>
  <si>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</si>
  <si>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</si>
  <si>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</si>
  <si>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</si>
  <si>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</si>
  <si>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</si>
  <si>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</si>
  <si>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</si>
  <si>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</si>
  <si>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</si>
  <si>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</si>
  <si>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</si>
  <si>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</si>
  <si>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</si>
  <si>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</si>
  <si>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</si>
  <si>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</si>
  <si>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</si>
  <si>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</si>
  <si>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</si>
  <si>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</si>
  <si>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</si>
  <si>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</si>
  <si>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</si>
  <si>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</si>
  <si>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</si>
  <si>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</si>
  <si>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</si>
  <si>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</si>
  <si>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</si>
  <si>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</si>
  <si>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</si>
  <si>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</si>
  <si>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</si>
  <si>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</si>
  <si>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</si>
  <si>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</si>
  <si>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</si>
  <si>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</si>
  <si>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</si>
  <si>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</si>
  <si>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</si>
  <si>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</si>
  <si>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</si>
  <si>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</si>
  <si>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</si>
  <si>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</si>
  <si>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</si>
  <si>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</si>
  <si>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</si>
  <si>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</si>
  <si>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</si>
  <si>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</si>
  <si>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</si>
  <si>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</si>
  <si>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</si>
  <si>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</si>
  <si>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</si>
  <si>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</si>
  <si>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</si>
  <si>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</si>
  <si>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</si>
  <si>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</si>
  <si>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</si>
  <si>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</si>
  <si>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</si>
  <si>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</si>
  <si>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</si>
  <si>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</si>
  <si>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</si>
  <si>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</si>
  <si>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</si>
  <si>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</si>
  <si>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</si>
  <si>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</si>
  <si>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</si>
  <si>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</si>
  <si>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</si>
  <si>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</si>
  <si>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</si>
  <si>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</si>
  <si>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</si>
  <si>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</si>
  <si>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</si>
  <si>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</si>
  <si>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</si>
  <si>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</si>
  <si>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</si>
  <si>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</si>
  <si>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</si>
  <si>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</si>
  <si>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</si>
  <si>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</si>
  <si>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</si>
  <si>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</si>
  <si>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</si>
  <si>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</si>
  <si>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</si>
  <si>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</si>
  <si>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</si>
  <si>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</si>
  <si>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</si>
  <si>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</si>
  <si>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</si>
  <si>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</si>
  <si>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</si>
  <si>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</si>
  <si>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</si>
  <si>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</si>
  <si>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</si>
  <si>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</si>
  <si>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</si>
  <si>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</si>
  <si>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</si>
  <si>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</si>
  <si>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</si>
  <si>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</si>
  <si>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</si>
  <si>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</si>
  <si>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</si>
  <si>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</si>
  <si>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</si>
  <si>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</si>
  <si>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</si>
  <si>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</si>
  <si>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</si>
  <si>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</si>
  <si>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</si>
  <si>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</si>
  <si>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</si>
  <si>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</si>
  <si>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</si>
  <si>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</si>
  <si>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</si>
  <si>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</si>
  <si>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</si>
  <si>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</si>
  <si>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</si>
  <si>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</si>
  <si>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</si>
  <si>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</si>
  <si>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</si>
  <si>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</si>
  <si>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</si>
  <si>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</si>
  <si>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</si>
  <si>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</si>
  <si>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</si>
  <si>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</si>
  <si>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</si>
  <si>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</si>
  <si>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</si>
  <si>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</si>
  <si>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</si>
  <si>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</si>
  <si>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</si>
  <si>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</si>
  <si>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</si>
  <si>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</si>
  <si>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</si>
  <si>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</si>
  <si>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</si>
  <si>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</si>
  <si>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</si>
  <si>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</si>
  <si>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</si>
  <si>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</si>
  <si>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</si>
  <si>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</si>
  <si>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</si>
  <si>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</si>
  <si>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</si>
  <si>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</si>
  <si>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</si>
  <si>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</si>
  <si>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</si>
  <si>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</si>
  <si>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</si>
  <si>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</si>
  <si>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</si>
  <si>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</si>
  <si>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</si>
  <si>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</si>
  <si>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</si>
  <si>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</si>
  <si>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</si>
  <si>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</si>
  <si>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</si>
  <si>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</si>
  <si>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</si>
  <si>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</si>
  <si>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</si>
  <si>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</si>
  <si>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</si>
  <si>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</si>
  <si>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</si>
  <si>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</si>
  <si>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</si>
  <si>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</si>
  <si>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</si>
  <si>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</si>
  <si>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</si>
  <si>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</si>
  <si>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</si>
  <si>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</si>
  <si>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</si>
  <si>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</si>
  <si>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</si>
  <si>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</si>
  <si>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</si>
  <si>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</si>
  <si>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</si>
  <si>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</si>
  <si>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</si>
  <si>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</si>
  <si>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</si>
  <si>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</si>
  <si>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</si>
  <si>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</si>
  <si>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</si>
  <si>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</si>
  <si>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</si>
  <si>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</si>
  <si>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</si>
  <si>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</si>
  <si>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</si>
  <si>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</si>
  <si>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</si>
  <si>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</si>
  <si>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</si>
  <si>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</si>
  <si>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</si>
  <si>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</si>
  <si>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</si>
  <si>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</si>
  <si>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</si>
  <si>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</si>
  <si>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</si>
  <si>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</si>
  <si>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</si>
  <si>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</si>
  <si>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</si>
  <si>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</si>
  <si>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</si>
  <si>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</si>
  <si>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</si>
  <si>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</si>
  <si>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</si>
  <si>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</si>
  <si>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</si>
  <si>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</si>
  <si>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</si>
  <si>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</si>
  <si>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</si>
  <si>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</si>
  <si>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</si>
  <si>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</si>
  <si>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</si>
  <si>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</si>
  <si>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</si>
  <si>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</si>
  <si>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</si>
  <si>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</si>
  <si>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</si>
  <si>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</si>
  <si>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</si>
  <si>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</si>
  <si>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</si>
  <si>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</si>
  <si>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</si>
  <si>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</si>
  <si>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</si>
  <si>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</si>
  <si>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</si>
  <si>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</si>
  <si>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</si>
  <si>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</si>
  <si>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</si>
  <si>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</si>
  <si>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</si>
  <si>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</si>
  <si>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</si>
  <si>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</si>
  <si>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</si>
  <si>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</si>
  <si>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</si>
  <si>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</si>
  <si>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</si>
  <si>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</si>
  <si>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</si>
  <si>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</si>
  <si>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</si>
  <si>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</si>
  <si>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</si>
  <si>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</si>
  <si>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</si>
  <si>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</si>
  <si>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</si>
  <si>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</si>
  <si>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</si>
  <si>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</si>
  <si>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</si>
  <si>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</si>
  <si>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</si>
  <si>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</si>
  <si>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</si>
  <si>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</si>
  <si>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</si>
  <si>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</si>
  <si>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</si>
  <si>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</si>
  <si>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</si>
  <si>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</si>
  <si>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</si>
  <si>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</si>
  <si>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</si>
  <si>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</si>
  <si>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</si>
  <si>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</si>
  <si>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</si>
  <si>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</si>
  <si>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</si>
  <si>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</si>
  <si>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</si>
  <si>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</si>
  <si>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</si>
  <si>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</si>
  <si>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</si>
  <si>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</si>
  <si>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</si>
  <si>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</si>
  <si>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</si>
  <si>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</si>
  <si>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</si>
  <si>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</si>
  <si>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</si>
  <si>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</si>
  <si>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</si>
  <si>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</si>
  <si>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</si>
  <si>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</si>
  <si>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</si>
  <si>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</si>
  <si>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</si>
  <si>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</si>
  <si>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</si>
  <si>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</si>
  <si>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</si>
  <si>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</si>
  <si>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</si>
  <si>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</si>
  <si>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</si>
  <si>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</si>
  <si>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</si>
  <si>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</si>
  <si>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</si>
  <si>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</si>
  <si>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</si>
  <si>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</si>
  <si>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</si>
  <si>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</si>
  <si>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</si>
  <si>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</si>
  <si>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</si>
  <si>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</si>
  <si>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</si>
  <si>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</si>
  <si>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</si>
  <si>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</si>
  <si>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</si>
  <si>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</si>
  <si>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</si>
  <si>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</si>
  <si>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</si>
  <si>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</si>
  <si>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</si>
  <si>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</si>
  <si>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</si>
  <si>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</si>
  <si>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</si>
  <si>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</si>
  <si>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</si>
  <si>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</si>
  <si>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</si>
  <si>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</si>
  <si>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</si>
  <si>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</si>
  <si>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</si>
  <si>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</si>
  <si>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</si>
  <si>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</si>
  <si>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</si>
  <si>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</si>
  <si>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</si>
  <si>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</si>
  <si>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</si>
  <si>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</si>
  <si>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</si>
  <si>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</si>
  <si>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</si>
  <si>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</si>
  <si>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</si>
  <si>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</si>
  <si>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</si>
  <si>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</si>
  <si>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</si>
  <si>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</si>
  <si>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</si>
  <si>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</si>
  <si>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</si>
  <si>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</si>
  <si>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PCM-20251010-00000439</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</si>
  <si>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</si>
  <si>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</si>
  <si>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</si>
  <si>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</si>
  <si>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</si>
  <si>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</si>
  <si>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</si>
  <si>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</si>
  <si>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</si>
  <si>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</si>
  <si>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</si>
  <si>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</si>
  <si>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</si>
  <si>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</si>
  <si>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</si>
  <si>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</si>
  <si>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</si>
  <si>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</si>
  <si>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</si>
  <si>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</si>
  <si>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</si>
  <si>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</si>
  <si>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</si>
  <si>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</si>
  <si>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</si>
  <si>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</si>
  <si>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</si>
  <si>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</si>
  <si>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</si>
  <si>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</si>
  <si>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</si>
  <si>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</si>
  <si>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</si>
  <si>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</si>
  <si>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</si>
  <si>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</si>
  <si>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</si>
  <si>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</si>
  <si>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</si>
  <si>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</si>
  <si>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</si>
  <si>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</si>
  <si>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</si>
  <si>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</si>
  <si>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</si>
  <si>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</si>
  <si>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</si>
  <si>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</si>
  <si>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</si>
  <si>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</si>
  <si>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</si>
  <si>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</si>
  <si>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</si>
  <si>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</si>
  <si>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</si>
  <si>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</si>
  <si>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</si>
  <si>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</si>
  <si>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</si>
  <si>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</si>
  <si>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</si>
  <si>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</si>
  <si>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</si>
  <si>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</si>
  <si>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</si>
  <si>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</si>
  <si>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</si>
  <si>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</si>
  <si>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</si>
  <si>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</si>
  <si>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</si>
  <si>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</si>
  <si>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</si>
  <si>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</si>
  <si>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</si>
  <si>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</si>
  <si>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</si>
  <si>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</si>
  <si>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</si>
  <si>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</si>
  <si>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</si>
  <si>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</si>
  <si>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</si>
  <si>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</si>
  <si>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</si>
  <si>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</si>
  <si>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</si>
  <si>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</si>
  <si>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</si>
  <si>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</si>
  <si>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site located at military area ,Team waiting approval at security gate</t>
  </si>
  <si>
    <t xml:space="preserve"> PCM-20250215-00000830 </t>
  </si>
  <si>
    <t>LTE site still down and  site located in aramco area access issue need special permission</t>
  </si>
  <si>
    <t xml:space="preserve"> PCM-20251009-00001188 </t>
  </si>
  <si>
    <t xml:space="preserve">access road issue </t>
  </si>
  <si>
    <t xml:space="preserve"> PCM-20251010-00000505 </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</si>
  <si>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</si>
  <si>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</si>
  <si>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</si>
  <si>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</si>
  <si>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</si>
  <si>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</si>
  <si>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</si>
  <si>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</si>
  <si>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</si>
  <si>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</si>
  <si>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</si>
  <si>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</si>
  <si>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</si>
  <si>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</si>
  <si>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at site TS</t>
  </si>
  <si>
    <t>PCM-20251010-00000312</t>
  </si>
  <si>
    <t xml:space="preserve">downa gain since 10/10/2025 8:38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</si>
</sst>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3" totalsRowShown="0" headerRowDxfId="48" dataDxfId="47" headerRowBorderDxfId="45" tableBorderDxfId="46" totalsRowBorderDxfId="44">
  <autoFilter ref="A1:L4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tabSelected="1"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277.47297696759051</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7</v>
      </c>
      <c r="D3" s="142" t="s">
        <v>19172</v>
      </c>
      <c r="E3" s="143" t="s">
        <v>38964</v>
      </c>
      <c r="F3" s="164">
        <v>45940.363078703704</v>
      </c>
      <c r="G3" s="163">
        <f ca="1">IFERROR(NOW()-F3,"")</f>
        <v>5.8324189812992699E-2</v>
      </c>
      <c r="H3" s="144">
        <v>45940.344444444447</v>
      </c>
      <c r="I3" s="142" t="str">
        <f>IFERROR(VLOOKUP(D3,DB!A:F,6,0),"")</f>
        <v>SCECO</v>
      </c>
      <c r="J3" s="65" t="str">
        <f>IFERROR(VLOOKUP(D3,DB!A:G,7,0),"")</f>
        <v>Vandalized+No BB Design</v>
      </c>
      <c r="K3" s="146" t="s">
        <v>38967</v>
      </c>
      <c r="L3" s="147" t="str">
        <f>IFERROR(VLOOKUP(D3,DB!A:I,9,0),"")</f>
        <v>Latis</v>
      </c>
      <c r="M3" s="70"/>
      <c r="N3" s="70"/>
      <c r="O3" s="70"/>
    </row>
    <row r="4" spans="1:15" ht="15" customHeight="1">
      <c r="A4" s="141"/>
      <c r="B4" s="142" t="str">
        <f>IFERROR(VLOOKUP(D4,DB!A:K,11,0),"")</f>
        <v/>
      </c>
      <c r="C4" s="142"/>
      <c r="D4" s="142"/>
      <c r="E4" s="143"/>
      <c r="F4" s="164"/>
      <c r="G4" s="163">
        <f ca="1">IFERROR(NOW()-F4,"")</f>
        <v>45940.421402893517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45940.421402893517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45940.421402893517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45940.421402893517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45940.421402893517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45940.421402893517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45940.421402893517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45940.421402893517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45940.421402893517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45940.421402893517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45940.421402893517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45940.421402893517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45940.421402893517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45940.421402893517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45940.421402893517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45940.421402893517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45940.421402893517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45940.421402893517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45940.421402893517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45940.421402893517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45940.421402893517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45940.421402893517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45940.421402893517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45940.421402893517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45940.421402893517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45940.421402893517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45940.421402893517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45940.421402893517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45940.421402893517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45940.421402893517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45940.421402893517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45940.421402893517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45940.421402893517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45940.421402893517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45940.421402893517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45940.421402893517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45940.421402893517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45940.421402893517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45940.421402893517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45940.421402893517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45940.421402893517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45940.421402893517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45940.421402893517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45940.421402893517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45940.421402893517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45940.421402893517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45940.421402893517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45940.421402893517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45940.421402893517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45940.421402893517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45940.421402893517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45940.421402893517</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951BF37E-8FD9-4549-834E-FCD0998002F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133.69431956018525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115.42156493055518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0.3747825231475872</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45940.421402893517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45940.421402893517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45940.421402893517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45940.421402893517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45940.421402893517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45940.421402893517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45940.421402893517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45940.421402893517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45940.421402893517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45940.421402893517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45940.421402893517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45940.421402893517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45940.421402893517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45940.421402893517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45940.421402893517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45940.421402893517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45940.421402893517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45940.421402893517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45940.421402893517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45940.421402893517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45940.421402893517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45940.421402893517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45940.421402893517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45940.421402893517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45940.421402893517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45940.421402893517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45940.421402893517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45940.421402893517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45940.421402893517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45940.421402893517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45940.421402893517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45940.421402893517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45940.421402893517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45940.421402893517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45940.421402893517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45940.421402893517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45940.421402893517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45940.421402893517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45940.421402893517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45940.421402893517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45940.421402893517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45940.421402893517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45940.421402893517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45940.421402893517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45940.421402893517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45940.421402893517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45940.421402893517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45940.421402893517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45940.421402893517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45940.421402893517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45940.421402893517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45940.421402893517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45940.421402893517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45940.421402893517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45940.421402893517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45940.421402893517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45940.421402893517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45940.421402893517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45940.421402893517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45940.421402893517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45940.421402893517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45940.421402893517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45940.421402893517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45940.421402893517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45940.421402893517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45940.421402893517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45940.421402893517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45940.421402893517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45940.421402893517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45940.421402893517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45940.421402893517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45940.421402893517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45940.421402893517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45940.421402893517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45940.421402893517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45940.421402893517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45940.421402893517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45940.421402893517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45940.421402893517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45940.421402893517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45940.421402893517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45940.421402893517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45940.421402893517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45940.421402893517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45940.421402893517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45940.421402893517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45940.421402893517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45940.421402893517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45940.421402893517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45940.421402893517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45940.421402893517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45940.421402893517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45940.421402893517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45940.421402893517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45940.421402893517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45940.421402893517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45940.421402893517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45940.421402893517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45940.421402893517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45940.421402893517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45940.421402893517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45940.421402893517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45940.421402893517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45940.421402893517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45940.421402893517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45940.421402893517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45940.421402893517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45940.421402893517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45940.421402893517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45940.421402893517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45940.421402893517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45940.421402893517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45940.421402893517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45940.421402893517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45940.421402893517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45940.421402893517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45940.421402893517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45940.421402893517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45940.421402893517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45940.421402893517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45940.421402893517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45940.421402893517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45940.421402893517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45940.421402893517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45940.421402893517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45940.421402893517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45940.421402893517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45940.421402893517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45940.421402893517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45940.421402893517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45940.421402893517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45940.421402893517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45940.421402893517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45940.421402893517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45940.421402893517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45940.421402893517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45940.421402893517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45940.421402893517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45940.421402893517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45940.421402893517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45940.421402893517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45940.421402893517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45940.421402893517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45940.421402893517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45940.421402893517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45940.421402893517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45940.421402893517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45940.421402893517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45940.421402893517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45940.421402893517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45940.421402893517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45940.421402893517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45940.421402893517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45940.421402893517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45940.421402893517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45940.421402893517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45940.421402893517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45940.421402893517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45940.421402893517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45940.421402893517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45940.421402893517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45940.421402893517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45940.421402893517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45940.421402893517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45940.421402893517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45940.421402893517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45940.421402893517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45940.421402893517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45940.421402893517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45940.421402893517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45940.421402893517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45940.421402893517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45940.421402893517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45940.421402893517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45940.421402893517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45940.421402893517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45940.421402893517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45940.421402893517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K10" sqref="K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39056</v>
      </c>
      <c r="B2" s="67" t="str">
        <f>IFERROR(VLOOKUP(D2,DB!A:K,11,0),"")</f>
        <v>R3</v>
      </c>
      <c r="C2" s="18">
        <v>1</v>
      </c>
      <c r="D2" s="18" t="s">
        <v>17423</v>
      </c>
      <c r="E2" s="18" t="s">
        <v>38964</v>
      </c>
      <c r="F2" s="22">
        <v>45940.337037037039</v>
      </c>
      <c r="G2" s="21">
        <f t="shared" ref="G2:G25" ca="1" si="0">IFERROR(NOW()-F2,"-")</f>
        <v>8.4365856477234047E-2</v>
      </c>
      <c r="H2" s="22">
        <v>45940.332048611112</v>
      </c>
      <c r="I2" s="19" t="str">
        <f>IFERROR(VLOOKUP(D2,DB!A:F,6,0),"")</f>
        <v>SCECO</v>
      </c>
      <c r="J2" s="18" t="str">
        <f>IFERROR(VLOOKUP(D2,DB!A:G,7,0),"")</f>
        <v>Dead</v>
      </c>
      <c r="K2" s="50" t="s">
        <v>39057</v>
      </c>
      <c r="L2" s="23" t="str">
        <f>IFERROR(VLOOKUP(D2,DB!A:I,9,0),"")</f>
        <v>Latis</v>
      </c>
    </row>
    <row r="3" spans="1:13" ht="15" customHeight="1">
      <c r="A3" s="19"/>
      <c r="B3" s="67" t="str">
        <f>IFERROR(VLOOKUP(D3,DB!A:K,11,0),"")</f>
        <v/>
      </c>
      <c r="C3" s="18"/>
      <c r="D3" s="18"/>
      <c r="E3" s="18"/>
      <c r="F3" s="20"/>
      <c r="G3" s="21">
        <f t="shared" ca="1" si="0"/>
        <v>45940.421402893517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45940.421402893517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45940.421402893517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45940.421402893517</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45940.421402893517</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45940.421402893517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45940.421402893517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45940.421402893517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45940.421402893517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45940.421402893517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45940.421402893517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45940.421402893517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45940.421402893517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45940.421402893517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45940.421402893517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45940.421402893517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45940.421402893517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45940.421402893517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45940.421402893517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45940.421402893517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45940.421402893517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45940.421402893517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45940.421402893517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45940.421402893517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45940.421402893517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45940.421402893517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45940.421402893517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45940.421402893517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45940.421402893517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45940.421402893517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45940.421402893517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45940.421402893517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45940.421402893517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45940.421402893517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45940.421402893517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45940.421402893517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45940.421402893517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45940.421402893517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45940.421402893517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45940.421402893517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45940.421402893517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45940.421402893517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45940.421402893517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45940.421402893517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45940.421402893517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45940.421402893517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45940.421402893517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45940.421402893517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45940.421402893517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45940.421402893517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45940.421402893517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45940.421402893517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45940.421402893517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45940.421402893517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45940.421402893517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45940.421402893517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45940.421402893517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45940.421402893517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45940.421402893517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45940.421402893517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45940.421402893517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45940.421402893517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45940.421402893517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45940.421402893517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45940.421402893517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45940.421402893517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45940.421402893517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45940.421402893517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45940.421402893517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45940.421402893517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45940.421402893517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45940.421402893517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45940.421402893517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45940.421402893517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45940.421402893517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45940.421402893517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45940.421402893517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45940.421402893517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45940.421402893517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45940.421402893517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45940.421402893517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45940.421402893517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45940.421402893517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45940.421402893517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45940.421402893517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45940.421402893517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45940.421402893517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45940.421402893517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45940.421402893517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45940.421402893517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45940.421402893517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45940.421402893517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45940.421402893517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45940.421402893517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45940.421402893517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45940.421402893517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45940.421402893517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45940.421402893517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45940.421402893517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45940.421402893517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45940.421402893517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45940.421402893517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45940.421402893517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45940.421402893517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45940.421402893517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45940.421402893517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45940.421402893517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45940.421402893517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45940.421402893517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45940.421402893517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45940.421402893517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45940.421402893517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45940.421402893517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45940.421402893517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45940.421402893517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45940.421402893517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45940.421402893517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45940.421402893517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45940.421402893517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45940.421402893517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45940.421402893517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45940.421402893517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45940.421402893517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45940.421402893517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45940.421402893517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45940.421402893517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45940.421402893517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45940.421402893517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45940.421402893517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45940.421402893517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45940.421402893517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45940.421402893517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45940.421402893517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45940.421402893517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45940.421402893517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45940.421402893517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45940.421402893517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45940.421402893517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45940.421402893517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45940.421402893517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45940.421402893517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45940.421402893517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45940.421402893517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45940.421402893517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45940.421402893517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45940.421402893517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45940.421402893517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45940.421402893517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45940.421402893517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45940.421402893517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45940.421402893517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45940.421402893517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45940.421402893517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45940.421402893517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45940.421402893517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45940.421402893517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45940.421402893517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45940.421402893517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45940.421402893517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45940.421402893517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45940.421402893517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45940.421402893517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45940.421402893517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45940.421402893517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45940.421402893517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45940.421402893517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45940.421402893517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45940.421402893517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45940.421402893517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45940.421402893517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45940.421402893517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45940.421402893517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45940.421402893517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45940.421402893517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45940.421402893517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45940.421402893517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45940.421402893517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45940.421402893517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45940.421402893517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45940.421402893517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45940.421402893517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45940.421402893517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45940.421402893517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45940.421402893517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45940.421402893517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45940.421402893517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45940.421402893517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45940.421402893517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45940.421402893517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45940.421402893517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45940.421402893517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45940.421402893517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45940.421402893517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45940.421402893517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45940.421402893517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45940.421402893517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45940.421402893517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45940.421402893517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45940.421402893517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45940.421402893517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45940.421402893517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45940.421402893517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45940.421402893517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45940.421402893517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45940.421402893517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45940.421402893517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45940.421402893517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45940.421402893517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45940.421402893517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45940.421402893517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45940.421402893517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45940.421402893517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45940.421402893517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45940.421402893517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45940.421402893517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45940.421402893517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45940.421402893517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45940.421402893517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45940.421402893517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45940.421402893517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45940.421402893517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45940.421402893517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45940.421402893517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45940.421402893517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45940.421402893517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45940.421402893517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45940.421402893517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45940.421402893517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45940.421402893517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45940.421402893517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45940.421402893517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45940.421402893517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45940.421402893517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45940.421402893517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45940.421402893517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45940.421402893517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45940.421402893517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45940.421402893517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45940.421402893517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45940.421402893517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45940.421402893517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45940.421402893517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45940.421402893517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45940.421402893517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45940.421402893517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45940.421402893517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45940.421402893517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45940.421402893517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45940.421402893517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45940.421402893517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45940.421402893517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45940.421402893517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45940.421402893517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45940.421402893517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45940.421402893517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45940.421402893517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45940.421402893517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45940.421402893517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45940.421402893517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45940.421402893517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45940.421402893517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45940.421402893517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45940.421402893517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45940.421402893517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45940.421402893517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45940.421402893517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45940.421402893517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45940.421402893517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45940.421402893517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45940.421402893517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45940.421402893517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45940.421402893517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45940.421402893517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45940.421402893517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45940.421402893517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45940.421402893517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45940.421402893517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45940.421402893517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45940.421402893517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45940.421402893517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45940.421402893517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45940.421402893517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45940.421402893517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45940.421402893517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45940.421402893517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45940.421402893517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45940.421402893517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45940.421402893517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45940.421402893517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45940.421402893517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45940.421402893517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45940.421402893517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45940.421402893517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45940.421402893517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45940.421402893517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45940.421402893517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45940.421402893517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45940.421402893517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45940.421402893517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45940.421402893517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45940.421402893517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45940.421402893517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45940.421402893517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45940.421402893517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45940.421402893517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45940.421402893517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45940.421402893517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45940.421402893517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45940.421402893517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45940.421402893517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45940.421402893517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45940.421402893517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45940.421402893517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45940.421402893517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45940.421402893517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45940.421402893517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45940.421402893517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45940.421402893517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45940.421402893517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45940.421402893517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45940.421402893517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45940.421402893517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45940.421402893517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45940.421402893517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45940.421402893517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45940.421402893517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45940.421402893517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45940.421402893517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45940.421402893517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45940.421402893517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45940.421402893517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45940.421402893517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45940.421402893517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45940.421402893517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45940.421402893517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45940.421402893517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45940.421402893517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45940.421402893517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45940.421402893517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45940.421402893517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45940.421402893517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45940.421402893517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45940.421402893517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45940.421402893517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45940.421402893517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45940.421402893517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45940.421402893517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45940.421402893517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45940.421402893517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45940.421402893517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45940.421402893517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45940.421402893517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45940.421402893517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45940.421402893517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45940.421402893517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45940.421402893517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45940.421402893517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45940.421402893517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45940.421402893517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45940.421402893517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45940.421402893517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45940.421402893517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45940.421402893517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45940.421402893517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45940.421402893517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45940.421402893517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45940.421402893517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45940.421402893517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45940.421402893517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45940.421402893517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45940.421402893517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45940.421402893517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45940.421402893517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45940.421402893517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45940.421402893517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45940.421402893517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45940.421402893517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45940.421402893517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45940.421402893517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45940.421402893517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45940.421402893517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45940.421402893517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45940.421402893517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45940.421402893517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45940.421402893517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45940.421402893517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45940.421402893517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45940.421402893517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45940.421402893517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45940.421402893517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45940.421402893517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45940.421402893517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45940.421402893517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45940.421402893517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45940.421402893517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45940.421402893517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45940.421402893517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45940.421402893517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45940.421402893517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45940.421402893517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45940.421402893517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45940.421402893517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45940.421402893517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45940.421402893517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45940.421402893517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45940.421402893517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45940.421402893517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45940.421402893517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45940.421402893517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45940.421402893517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45940.421402893517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45940.421402893517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45940.421402893517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45940.421402893517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45940.421402893517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45940.421402893517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45940.421402893517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45940.421402893517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45940.421402893517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45940.421402893517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45940.421402893517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45940.421402893517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45940.421402893517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45940.421402893517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45940.421402893517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45940.421402893517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45940.421402893517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45940.421402893517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45940.421402893517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45940.421402893517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45940.421402893517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45940.421402893517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45940.421402893517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45940.421402893517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45940.421402893517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45940.421402893517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45940.421402893517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45940.421402893517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45940.421402893517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45940.421402893517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45940.421402893517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45940.421402893517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45940.421402893517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45940.421402893517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45940.421402893517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45940.421402893517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45940.421402893517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45940.421402893517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45940.421402893517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45940.421402893517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45940.421402893517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45940.421402893517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45940.421402893517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45940.421402893517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45940.421402893517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45940.421402893517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45940.421402893517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45940.421402893517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45940.421402893517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45940.421402893517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45940.421402893517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45940.421402893517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45940.421402893517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45940.421402893517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45940.421402893517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45940.421402893517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45940.421402893517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45940.421402893517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45940.421402893517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45940.421402893517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45940.421402893517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45940.421402893517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45940.421402893517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45940.421402893517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45940.421402893517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45940.421402893517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45940.421402893517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45940.421402893517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45940.421402893517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45940.421402893517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45940.421402893517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45940.421402893517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45940.421402893517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45940.421402893517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45940.421402893517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45940.421402893517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45940.421402893517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45940.421402893517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45940.421402893517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45940.421402893517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45940.421402893517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45940.421402893517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45940.421402893517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45940.421402893517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45940.421402893517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45940.421402893517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45940.421402893517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45940.421402893517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45940.421402893517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45940.421402893517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45940.421402893517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45940.421402893517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45940.421402893517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45940.421402893517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45940.421402893517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45940.421402893517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45940.421402893517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45940.421402893517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45940.421402893517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45940.421402893517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45940.421402893517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45940.421402893517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45940.421402893517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45940.421402893517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45940.421402893517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45940.421402893517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45940.421402893517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45940.421402893517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45940.421402893517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45940.421402893517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45940.421402893517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45940.421402893517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45940.421402893517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45940.421402893517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45940.421402893517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45940.421402893517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45940.421402893517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45940.421402893517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45940.421402893517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45940.421402893517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45940.421402893517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45940.421402893517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45940.421402893517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45940.421402893517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45940.421402893517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45940.421402893517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45940.421402893517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45940.421402893517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45940.421402893517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45940.421402893517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45940.421402893517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45940.421402893517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45940.421402893517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45940.421402893517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45940.421402893517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45940.421402893517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45940.421402893517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45940.421402893517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45940.421402893517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45940.421402893517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45940.421402893517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45940.421402893517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45940.421402893517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45940.421402893517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45940.421402893517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45940.421402893517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45940.421402893517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45940.421402893517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45940.421402893517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45940.421402893517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45940.421402893517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45940.421402893517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45940.421402893517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45940.421402893517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45940.421402893517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45940.421402893517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45940.421402893517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45940.421402893517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45940.421402893517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45940.421402893517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45940.421402893517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45940.421402893517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45940.421402893517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45940.421402893517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45940.421402893517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45940.421402893517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45940.421402893517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45940.421402893517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45940.421402893517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45940.421402893517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45940.421402893517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45940.421402893517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45940.421402893517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45940.421402893517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45940.421402893517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45940.421402893517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45940.421402893517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45940.421402893517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45940.421402893517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45940.421402893517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45940.421402893517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45940.421402893517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45940.421402893517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45940.421402893517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45940.421402893517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45940.421402893517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45940.421402893517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45940.421402893517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45940.421402893517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45940.421402893517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45940.421402893517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45940.421402893517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45940.421402893517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45940.421402893517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45940.421402893517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45940.421402893517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45940.421402893517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45940.421402893517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45940.421402893517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45940.421402893517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45940.421402893517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45940.421402893517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45940.421402893517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45940.421402893517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45940.421402893517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45940.421402893517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45940.421402893517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45940.421402893517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45940.421402893517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45940.421402893517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45940.421402893517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45940.421402893517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45940.421402893517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45940.421402893517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45940.421402893517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45940.421402893517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45940.421402893517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45940.421402893517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45940.421402893517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45940.421402893517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45940.421402893517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45940.421402893517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45940.421402893517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45940.421402893517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45940.421402893517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45940.421402893517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45940.421402893517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45940.421402893517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45940.421402893517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45940.421402893517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45940.421402893517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45940.421402893517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45940.421402893517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45940.421402893517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45940.421402893517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45940.421402893517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45940.421402893517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45940.421402893517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45940.421402893517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45940.421402893517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45940.421402893517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45940.421402893517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45940.421402893517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45940.421402893517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45940.421402893517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45940.421402893517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45940.421402893517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45940.421402893517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45940.421402893517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45940.421402893517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45940.421402893517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45940.421402893517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45940.421402893517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45940.421402893517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45940.421402893517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45940.421402893517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45940.421402893517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45940.421402893517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45940.421402893517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45940.421402893517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45940.421402893517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45940.421402893517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45940.421402893517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45940.421402893517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45940.421402893517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45940.421402893517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45940.421402893517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45940.421402893517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45940.421402893517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45940.421402893517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45940.421402893517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45940.421402893517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45940.421402893517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45940.421402893517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45940.421402893517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45940.421402893517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45940.421402893517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45940.421402893517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45940.421402893517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45940.421402893517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45940.421402893517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45940.421402893517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45940.421402893517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45940.421402893517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45940.421402893517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45940.421402893517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45940.421402893517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45940.421402893517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45940.421402893517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45940.421402893517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45940.421402893517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45940.421402893517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45940.421402893517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45940.421402893517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45940.421402893517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45940.421402893517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45940.421402893517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45940.421402893517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45940.421402893517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45940.421402893517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45940.421402893517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45940.421402893517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45940.421402893517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45940.421402893517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45940.421402893517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45940.421402893517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45940.421402893517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45940.421402893517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45940.421402893517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45940.421402893517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45940.421402893517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45940.421402893517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45940.421402893517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45940.421402893517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45940.421402893517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45940.421402893517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45940.421402893517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45940.421402893517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45940.421402893517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45940.421402893517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45940.421402893517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45940.421402893517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45940.421402893517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45940.421402893517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45940.421402893517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45940.421402893517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45940.421402893517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45940.421402893517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45940.421402893517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45940.421402893517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45940.421402893517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45940.421402893517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45940.421402893517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45940.421402893517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45940.421402893517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45940.421402893517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45940.421402893517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45940.421402893517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45940.421402893517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45940.421402893517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45940.421402893517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45940.421402893517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45940.421402893517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45940.421402893517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45940.421402893517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45940.421402893517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45940.421402893517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45940.421402893517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45940.421402893517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45940.421402893517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45940.421402893517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45940.421402893517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45940.421402893517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45940.421402893517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45940.421402893517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45940.421402893517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45940.421402893517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45940.421402893517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45940.421402893517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45940.421402893517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45940.421402893517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45940.421402893517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45940.421402893517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45940.421402893517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45940.421402893517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45940.421402893517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45940.421402893517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45940.421402893517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45940.421402893517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45940.421402893517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45940.421402893517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45940.421402893517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45940.421402893517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45940.421402893517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45940.421402893517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45940.421402893517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45940.421402893517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45940.421402893517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45940.421402893517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45940.421402893517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45940.421402893517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45940.421402893517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45940.421402893517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45940.421402893517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45940.421402893517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45940.421402893517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45940.421402893517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45940.421402893517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45940.421402893517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45940.421402893517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45940.421402893517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45940.421402893517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45940.421402893517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45940.421402893517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45940.421402893517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45940.421402893517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45940.421402893517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45940.421402893517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45940.421402893517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45940.421402893517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45940.421402893517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45940.421402893517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45940.421402893517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45940.421402893517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45940.421402893517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45940.421402893517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45940.421402893517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45940.421402893517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45940.421402893517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45940.421402893517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45940.421402893517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45940.421402893517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45940.421402893517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45940.421402893517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45940.421402893517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45940.421402893517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45940.421402893517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45940.421402893517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45940.421402893517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45940.421402893517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45940.421402893517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45940.421402893517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45940.421402893517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45940.421402893517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45940.421402893517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45940.421402893517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45940.421402893517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45940.421402893517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45940.421402893517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45940.421402893517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45940.421402893517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45940.421402893517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45940.421402893517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45940.421402893517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45940.421402893517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45940.421402893517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45940.421402893517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45940.421402893517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45940.421402893517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45940.421402893517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45940.421402893517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45940.421402893517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45940.421402893517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45940.421402893517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45940.421402893517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45940.421402893517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45940.421402893517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45940.421402893517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45940.421402893517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45940.421402893517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45940.421402893517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45940.421402893517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45940.421402893517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45940.421402893517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45940.421402893517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45940.421402893517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45940.421402893517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45940.421402893517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45940.421402893517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45940.421402893517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45940.421402893517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45940.421402893517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45940.421402893517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45940.421402893517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45940.421402893517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45940.421402893517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45940.421402893517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45940.421402893517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45940.421402893517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45940.421402893517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45940.421402893517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45940.421402893517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45940.421402893517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45940.421402893517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45940.421402893517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45940.421402893517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45940.421402893517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45940.421402893517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45940.421402893517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45940.421402893517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45940.421402893517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45940.421402893517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45940.421402893517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45940.421402893517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45940.421402893517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45940.421402893517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45940.421402893517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45940.421402893517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45940.421402893517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45940.421402893517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45940.421402893517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45940.421402893517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45940.421402893517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45940.421402893517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45940.421402893517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45940.421402893517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45940.421402893517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45940.421402893517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45940.421402893517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45940.421402893517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45940.421402893517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45940.421402893517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45940.421402893517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45940.421402893517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45940.421402893517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45940.421402893517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45940.421402893517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45940.421402893517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45940.421402893517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45940.421402893517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45940.421402893517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45940.421402893517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45940.421402893517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45940.421402893517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45940.421402893517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45940.421402893517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45940.421402893517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45940.421402893517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45940.421402893517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45940.421402893517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45940.421402893517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45940.421402893517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45940.421402893517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45940.421402893517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45940.421402893517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45940.421402893517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45940.421402893517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45940.421402893517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45940.421402893517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45940.421402893517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45940.421402893517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45940.421402893517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45940.421402893517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45940.421402893517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45940.421402893517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45940.421402893517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45940.421402893517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45940.421402893517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45940.421402893517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45940.421402893517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45940.421402893517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45940.421402893517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45940.421402893517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45940.421402893517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45940.421402893517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45940.421402893517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45940.421402893517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45940.421402893517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45940.421402893517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45940.421402893517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45940.421402893517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45940.421402893517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45940.421402893517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45940.421402893517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45940.421402893517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45940.421402893517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45940.421402893517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45940.421402893517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45940.421402893517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45940.421402893517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45940.421402893517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45940.421402893517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45940.421402893517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45940.421402893517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45940.421402893517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45940.421402893517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45940.421402893517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45940.421402893517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45940.421402893517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45940.421402893517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45940.421402893517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45940.421402893517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45940.421402893517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45940.421402893517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45940.421402893517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45940.421402893517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45940.421402893517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45940.421402893517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45940.421402893517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45940.421402893517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45940.421402893517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45940.421402893517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45940.421402893517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45940.421402893517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45940.421402893517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45940.421402893517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45940.421402893517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45940.421402893517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45940.421402893517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45940.421402893517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45940.421402893517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45940.421402893517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45940.421402893517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45940.421402893517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45940.421402893517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45940.421402893517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45940.421402893517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45940.421402893517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45940.421402893517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45940.421402893517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45940.421402893517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45940.421402893517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45940.421402893517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45940.421402893517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45940.421402893517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45940.421402893517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45940.421402893517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45940.421402893517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45940.421402893517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45940.421402893517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45940.421402893517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45940.421402893517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45940.421402893517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45940.421402893517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45940.421402893517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45940.421402893517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45940.421402893517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45940.421402893517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45940.421402893517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45940.421402893517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45940.421402893517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45940.421402893517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45940.421402893517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45940.421402893517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45940.421402893517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45940.421402893517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45940.421402893517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45940.421402893517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45940.421402893517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45940.421402893517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45940.421402893517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45940.421402893517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45940.421402893517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45940.421402893517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45940.421402893517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45940.421402893517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45940.421402893517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45940.421402893517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45940.421402893517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45940.421402893517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45940.421402893517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45940.421402893517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45940.421402893517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45940.421402893517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45940.421402893517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45940.421402893517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45940.421402893517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45940.421402893517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45940.421402893517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45940.421402893517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45940.421402893517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45940.421402893517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45940.421402893517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45940.421402893517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45940.421402893517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45940.421402893517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45940.421402893517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45940.421402893517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45940.421402893517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45940.421402893517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45940.421402893517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45940.421402893517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45940.421402893517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45940.421402893517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45940.421402893517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45940.421402893517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45940.421402893517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45940.421402893517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45940.421402893517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45940.421402893517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45940.421402893517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45940.421402893517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45940.421402893517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45940.421402893517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45940.421402893517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45940.421402893517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45940.421402893517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45940.421402893517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45940.421402893517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45940.421402893517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45940.421402893517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45940.421402893517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45940.421402893517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45940.421402893517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45940.421402893517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45940.421402893517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45940.421402893517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45940.421402893517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45940.421402893517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45940.421402893517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45940.421402893517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45940.421402893517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45940.421402893517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45940.421402893517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45940.421402893517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45940.421402893517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45940.421402893517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45940.421402893517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45940.421402893517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45940.421402893517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45940.421402893517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45940.421402893517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45940.421402893517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45940.421402893517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45940.421402893517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45940.421402893517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45940.421402893517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45940.421402893517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45940.421402893517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45940.421402893517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45940.421402893517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45940.421402893517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45940.421402893517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45940.421402893517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45940.421402893517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45940.421402893517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45940.421402893517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45940.421402893517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45940.421402893517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45940.421402893517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45940.421402893517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45940.421402893517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45940.421402893517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45940.421402893517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45940.421402893517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45940.421402893517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45940.421402893517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45940.421402893517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45940.421402893517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45940.421402893517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45940.421402893517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45940.421402893517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45940.421402893517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45940.421402893517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45940.421402893517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45940.421402893517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45940.421402893517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45940.421402893517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45940.421402893517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45940.421402893517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45940.421402893517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45940.421402893517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45940.421402893517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45940.421402893517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45940.421402893517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45940.421402893517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45940.421402893517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45940.421402893517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45940.421402893517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45940.421402893517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45940.421402893517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45940.421402893517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45940.421402893517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45940.421402893517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45940.421402893517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45940.421402893517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45940.421402893517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45940.421402893517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45940.421402893517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45940.421402893517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45940.421402893517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45940.421402893517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45940.421402893517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45940.421402893517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45940.421402893517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45940.421402893517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45940.421402893517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45940.421402893517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45940.421402893517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45940.421402893517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45940.421402893517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45940.421402893517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45940.421402893517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45940.421402893517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45940.421402893517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45940.421402893517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45940.421402893517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45940.421402893517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45940.421402893517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45940.421402893517</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3"/>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236.94068530092045</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0.86415752314496785</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1</v>
      </c>
      <c r="D4" s="129" t="s">
        <v>34671</v>
      </c>
      <c r="E4" s="104" t="s">
        <v>38964</v>
      </c>
      <c r="F4" s="131">
        <v>45940.400173611109</v>
      </c>
      <c r="G4" s="132">
        <f ca="1">IFERROR(NOW()-F4,"")</f>
        <v>2.1229282407148276E-2</v>
      </c>
      <c r="H4" s="131">
        <v>45940.373136574075</v>
      </c>
      <c r="I4" s="127" t="str">
        <f>IFERROR(VLOOKUP(D4,DB!A:F,6,0),"")</f>
        <v>SCECO</v>
      </c>
      <c r="J4" s="127" t="str">
        <f>IFERROR(VLOOKUP(D4,DB!A:G,7,0),"")</f>
        <v>Vandalized+In progress</v>
      </c>
      <c r="K4" s="133" t="s">
        <v>39063</v>
      </c>
      <c r="L4" s="129" t="str">
        <f>IFERROR(VLOOKUP(D4,DB!A:I,9,0),"")</f>
        <v>Latis</v>
      </c>
    </row>
    <row r="5" spans="1:16" ht="15" customHeight="1">
      <c r="A5" s="127"/>
      <c r="B5" s="127" t="str">
        <f>IFERROR(VLOOKUP(D5,DB!A:K,11,0),"")</f>
        <v/>
      </c>
      <c r="C5" s="128"/>
      <c r="D5" s="129"/>
      <c r="E5" s="104"/>
      <c r="F5" s="131"/>
      <c r="G5" s="132">
        <f ca="1">IFERROR(NOW()-F5,"")</f>
        <v>45940.421402893517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45940.421402893517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45940.421402893517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45940.421402893517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45940.421402893517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45940.421402893517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45940.421402893517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45940.421402893517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45940.421402893517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45940.421402893517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45940.421402893517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45940.421402893517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45940.421402893517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45940.421402893517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45940.421402893517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99"/>
      <c r="E20" s="104"/>
      <c r="F20" s="131"/>
      <c r="G20" s="132">
        <f ca="1">IFERROR(NOW()-F20,"")</f>
        <v>45940.421402893517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45940.421402893517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45940.421402893517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45940.421402893517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45940.421402893517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99"/>
      <c r="E25" s="104"/>
      <c r="F25" s="131"/>
      <c r="G25" s="132">
        <f ca="1">IFERROR(NOW()-F25,"")</f>
        <v>45940.421402893517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45940.421402893517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45940.421402893517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45940.421402893517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45940.421402893517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45940.421402893517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45940.421402893517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45940.421402893517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45940.421402893517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45940.421402893517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45940.421402893517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45940.421402893517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45940.421402893517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45940.421402893517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45940.421402893517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45940.421402893517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45940.421402893517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45940.421402893517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45940.421402893517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45940.421402893517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45940.421402893517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45940.421402893517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45940.421402893517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45940.421402893517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45940.421402893517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45940.421402893517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45940.421402893517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45940.421402893517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45940.421402893517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45940.421402893517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45940.421402893517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45940.421402893517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45940.421402893517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45940.421402893517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45940.421402893517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45940.421402893517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45940.421402893517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45940.421402893517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45940.421402893517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45940.421402893517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45940.421402893517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45940.421402893517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45940.421402893517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45940.421402893517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45940.421402893517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45940.421402893517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45940.421402893517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45940.421402893517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45940.421402893517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45940.421402893517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45940.421402893517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45940.421402893517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45940.421402893517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45940.421402893517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45940.421402893517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45940.421402893517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45940.421402893517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45940.421402893517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45940.421402893517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45940.421402893517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45940.421402893517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45940.421402893517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45940.421402893517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45940.421402893517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45940.421402893517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45940.421402893517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45940.421402893517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45940.421402893517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45940.421402893517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45940.421402893517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45940.421402893517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45940.421402893517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45940.421402893517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45940.421402893517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45940.421402893517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45940.421402893517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45940.421402893517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45940.421402893517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45940.421402893517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45940.421402893517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45940.421402893517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45940.421402893517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45940.421402893517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45940.421402893517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45940.421402893517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45940.421402893517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45940.421402893517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45940.421402893517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45940.421402893517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45940.421402893517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45940.421402893517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45940.421402893517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45940.421402893517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45940.421402893517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45940.421402893517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45940.421402893517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45940.421402893517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45940.421402893517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45940.421402893517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45940.421402893517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45940.421402893517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45940.421402893517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45940.421402893517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45940.421402893517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45940.421402893517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45940.421402893517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45940.421402893517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45940.421402893517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45940.421402893517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45940.421402893517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45940.421402893517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45940.421402893517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45940.421402893517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45940.421402893517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45940.421402893517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45940.421402893517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45940.421402893517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45940.421402893517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45940.421402893517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45940.421402893517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45940.421402893517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45940.421402893517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45940.421402893517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45940.421402893517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45940.421402893517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45940.421402893517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45940.421402893517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45940.421402893517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45940.421402893517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45940.421402893517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45940.421402893517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45940.421402893517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45940.421402893517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45940.421402893517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45940.421402893517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45940.421402893517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45940.421402893517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45940.421402893517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45940.421402893517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45940.421402893517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45940.421402893517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45940.421402893517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45940.421402893517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45940.421402893517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45940.421402893517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45940.421402893517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45940.421402893517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45940.421402893517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45940.421402893517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45940.421402893517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45940.421402893517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45940.421402893517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45940.421402893517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45940.421402893517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45940.421402893517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45940.421402893517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45940.421402893517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45940.421402893517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45940.421402893517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45940.421402893517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45940.421402893517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45940.421402893517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45940.421402893517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45940.421402893517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45940.421402893517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45940.421402893517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45940.421402893517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45940.421402893517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45940.421402893517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45940.421402893517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45940.421402893517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45940.421402893517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45940.421402893517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45940.421402893517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45940.421402893517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45940.421402893517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45940.421402893517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45940.421402893517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45940.421402893517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45940.421402893517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45940.421402893517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45940.421402893517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45940.421402893517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45940.421402893517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45940.421402893517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45940.421402893517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45940.421402893517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45940.421402893517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45940.421402893517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45940.421402893517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45940.421402893517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45940.421402893517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45940.421402893517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45940.421402893517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45940.421402893517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45940.421402893517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45940.421402893517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45940.421402893517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45940.421402893517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45940.421402893517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45940.421402893517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45940.421402893517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45940.421402893517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45940.421402893517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45940.421402893517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45940.421402893517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45940.421402893517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45940.421402893517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45940.421402893517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45940.421402893517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45940.421402893517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45940.421402893517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45940.421402893517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45940.421402893517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45940.421402893517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45940.421402893517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45940.421402893517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45940.421402893517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45940.421402893517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45940.421402893517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45940.421402893517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45940.421402893517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45940.421402893517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45940.421402893517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45940.421402893517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45940.421402893517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45940.421402893517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45940.421402893517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45940.421402893517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45940.421402893517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45940.421402893517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45940.421402893517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45940.421402893517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45940.421402893517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45940.421402893517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45940.421402893517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45940.421402893517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45940.421402893517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45940.421402893517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45940.421402893517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45940.421402893517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45940.421402893517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45940.421402893517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45940.421402893517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45940.421402893517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45940.421402893517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45940.421402893517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45940.421402893517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45940.421402893517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45940.421402893517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45940.421402893517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45940.421402893517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45940.421402893517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45940.421402893517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45940.421402893517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45940.421402893517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45940.421402893517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45940.421402893517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45940.421402893517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45940.421402893517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45940.421402893517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45940.421402893517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45940.421402893517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45940.421402893517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45940.421402893517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45940.421402893517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45940.421402893517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45940.421402893517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45940.421402893517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45940.421402893517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45940.421402893517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45940.421402893517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45940.421402893517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45940.421402893517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45940.421402893517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45940.421402893517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45940.421402893517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45940.421402893517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45940.421402893517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45940.421402893517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45940.421402893517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45940.421402893517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45940.421402893517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45940.421402893517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45940.421402893517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45940.421402893517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45940.421402893517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45940.421402893517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45940.421402893517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45940.421402893517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45940.421402893517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45940.421402893517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45940.421402893517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45940.421402893517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45940.421402893517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45940.421402893517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45940.421402893517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45940.421402893517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45940.421402893517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45940.421402893517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45940.421402893517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45940.421402893517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45940.421402893517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45940.421402893517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45940.421402893517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45940.421402893517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45940.421402893517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45940.421402893517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45940.421402893517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45940.421402893517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45940.421402893517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45940.421402893517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45940.421402893517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45940.421402893517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45940.421402893517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45940.421402893517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45940.421402893517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45940.421402893517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45940.421402893517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45940.421402893517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45940.421402893517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45940.421402893517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45940.421402893517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45940.421402893517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45940.421402893517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45940.421402893517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45940.421402893517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45940.421402893517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45940.421402893517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45940.421402893517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45940.421402893517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45940.421402893517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45940.421402893517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45940.421402893517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45940.421402893517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45940.421402893517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45940.421402893517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45940.421402893517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45940.421402893517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45940.421402893517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45940.421402893517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45940.421402893517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45940.421402893517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45940.421402893517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45940.421402893517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45940.421402893517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45940.421402893517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45940.421402893517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45940.421402893517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45940.421402893517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45940.421402893517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45940.421402893517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45940.421402893517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45940.421402893517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45940.421402893517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45940.421402893517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45940.421402893517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45940.421402893517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45940.421402893517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45940.421402893517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45940.421402893517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45940.421402893517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45940.421402893517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45940.421402893517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45940.421402893517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45940.421402893517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45940.421402893517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45940.421402893517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45940.421402893517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45940.421402893517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45940.421402893517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45940.421402893517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45940.421402893517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45940.421402893517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45940.421402893517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45940.421402893517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45940.421402893517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45940.421402893517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45940.421402893517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45940.421402893517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45940.421402893517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45940.421402893517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45940.421402893517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45940.421402893517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45940.421402893517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45940.421402893517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45940.421402893517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45940.421402893517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45940.421402893517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45940.421402893517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45940.421402893517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45940.421402893517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45940.421402893517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45940.421402893517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45940.421402893517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45940.421402893517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45940.421402893517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45940.421402893517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45940.421402893517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45940.421402893517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45940.421402893517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45940.421402893517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45940.421402893517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45940.421402893517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45940.421402893517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45940.421402893517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45940.421402893517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45940.421402893517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45940.421402893517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45940.421402893517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45940.421402893517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45940.421402893517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45940.421402893517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45940.421402893517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45940.421402893517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45940.421402893517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45940.421402893517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45940.421402893517</v>
      </c>
      <c r="H442" s="131"/>
      <c r="I442" s="127" t="str">
        <f>IFERROR(VLOOKUP(D442,DB!A:F,6,0),"")</f>
        <v/>
      </c>
      <c r="J442" s="127" t="str">
        <f>IFERROR(VLOOKUP(D442,DB!A:G,7,0),"")</f>
        <v/>
      </c>
      <c r="K442" s="133"/>
      <c r="L442" s="129" t="str">
        <f>IFERROR(VLOOKUP(D442,DB!A:I,9,0),"")</f>
        <v/>
      </c>
    </row>
    <row r="443" spans="1:12" ht="15" customHeight="1">
      <c r="A443" s="134"/>
      <c r="B443" s="134" t="str">
        <f>IFERROR(VLOOKUP(D443,DB!A:K,11,0),"")</f>
        <v/>
      </c>
      <c r="C443" s="135"/>
      <c r="D443" s="136"/>
      <c r="E443" s="137"/>
      <c r="F443" s="138"/>
      <c r="G443" s="139">
        <f ca="1">IFERROR(NOW()-F443,"")</f>
        <v>45940.421402893517</v>
      </c>
      <c r="H443" s="138"/>
      <c r="I443" s="134" t="str">
        <f>IFERROR(VLOOKUP(D443,DB!A:F,6,0),"")</f>
        <v/>
      </c>
      <c r="J443" s="134" t="str">
        <f>IFERROR(VLOOKUP(D443,DB!A:G,7,0),"")</f>
        <v/>
      </c>
      <c r="K443" s="140"/>
      <c r="L443" s="136" t="str">
        <f>IFERROR(VLOOKUP(D443,DB!A:I,9,0),"")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2">
        <f ca="1">IFERROR(NOW()-F2,"")</f>
        <v>48.589342708328331</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2">
        <f t="shared" ref="G3" ca="1" si="0">IFERROR(NOW()-F3,"")</f>
        <v>14.232525578700006</v>
      </c>
      <c r="H3" s="38">
        <v>45926.158159722225</v>
      </c>
      <c r="I3" s="37" t="str">
        <f>IFERROR(VLOOKUP(D3,DB!A:F,6,0),"")</f>
        <v>SCECO</v>
      </c>
      <c r="J3" s="37" t="str">
        <f>IFERROR(VLOOKUP(D3,DB!A:G,7,0),"")</f>
        <v>Good</v>
      </c>
      <c r="K3" s="37" t="s">
        <v>39067</v>
      </c>
      <c r="L3" s="37" t="str">
        <f>IFERROR(VLOOKUP(D3,DB!A:I,9,0),"")</f>
        <v>Latis</v>
      </c>
      <c r="M3" s="125"/>
    </row>
    <row r="4" spans="1:13" ht="15">
      <c r="A4" s="37"/>
      <c r="B4" s="37" t="str">
        <f>IFERROR(VLOOKUP(D4,DB!A:K,11,0),"")</f>
        <v/>
      </c>
      <c r="C4" s="37"/>
      <c r="D4" s="37"/>
      <c r="E4" s="37"/>
      <c r="F4" s="38"/>
      <c r="G4" s="39">
        <f t="shared" ref="G4:G9" ca="1" si="1">IFERROR(NOW()-F4,"")</f>
        <v>45940.421402893517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45940.421402893517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45940.421402893517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45940.421402893517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45940.421402893517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45940.421402893517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45940.421402893517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45940.421402893517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45940.421402893517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45940.421402893517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45940.421402893517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45940.421402893517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45940.421402893517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45940.421402893517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45940.421402893517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45940.421402893517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45940.421402893517</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45940.421402893517</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45940.421402893517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45940.421402893517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45940.421402893517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45940.421402893517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45940.421402893517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45940.421402893517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45940.421402893517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45940.421402893517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45940.421402893517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45940.421402893517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45940.421402893517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45940.421402893517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45940.421402893517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45940.421402893517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45940.421402893517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45940.421402893517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45940.421402893517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45940.421402893517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45940.421402893517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45940.421402893517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45940.421402893517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45940.421402893517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45940.421402893517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45940.421402893517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45940.421402893517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45940.421402893517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45940.421402893517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45940.421402893517</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45940.421402893517</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45940.421402893517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45940.421402893517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45940.421402893517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45940.421402893517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45940.421402893517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45940.421402893517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45940.421402893517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45940.421402893517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45940.421402893517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45940.421402893517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45940.421402893517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45940.421402893517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45940.421402893517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45940.421402893517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45940.421402893517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45940.421402893517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45940.421402893517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45940.421402893517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45940.421402893517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45940.421402893517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45940.421402893517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45940.421402893517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45940.421402893517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45940.421402893517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45940.421402893517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45940.421402893517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45940.421402893517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45940.421402893517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45940.421402893517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45940.421402893517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45940.421402893517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45940.421402893517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45940.421402893517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45940.421402893517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45940.421402893517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45940.421402893517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45940.421402893517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45940.421402893517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45940.421402893517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45940.421402893517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45940.421402893517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45940.421402893517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45940.421402893517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45940.421402893517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45940.421402893517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45940.421402893517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45940.421402893517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45940.421402893517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45940.421402893517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45940.421402893517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45940.421402893517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45940.421402893517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45940.421402893517</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45940.421402893517</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5"/>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6.398437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13.648555671294162</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0.89234039351867978</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6.5404306712953257</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0.56330104166409001</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9" t="str">
        <f>IFERROR(VLOOKUP(D6,DB!A:K,11,0),"")</f>
        <v>R6</v>
      </c>
      <c r="C6" s="148">
        <v>1</v>
      </c>
      <c r="D6" s="149" t="s">
        <v>33325</v>
      </c>
      <c r="E6" s="148" t="s">
        <v>38964</v>
      </c>
      <c r="F6" s="150">
        <v>45939.789467592593</v>
      </c>
      <c r="G6" s="151">
        <f ca="1">IFERROR(NOW()-F6,"-")</f>
        <v>0.63193530092394212</v>
      </c>
      <c r="H6" s="152">
        <v>45939.783831018518</v>
      </c>
      <c r="I6" s="149" t="str">
        <f>IFERROR(VLOOKUP(D6,DB!A:F,6,0),"")</f>
        <v>Generator-SG</v>
      </c>
      <c r="J6" s="149" t="str">
        <f>IFERROR(VLOOKUP(D6,DB!A:G,7,0),"")</f>
        <v>Vandalized</v>
      </c>
      <c r="K6" s="148" t="s">
        <v>39077</v>
      </c>
      <c r="L6" s="149" t="str">
        <f>IFERROR(VLOOKUP(D6,DB!A:I,9,0),"")</f>
        <v>Latis</v>
      </c>
    </row>
    <row r="7" spans="1:16383" ht="31.5" customHeight="1">
      <c r="A7" s="156" t="s">
        <v>39078</v>
      </c>
      <c r="B7" s="156" t="str">
        <f>IFERROR(VLOOKUP(D7,DB!A:K,11,0),"")</f>
        <v>R6</v>
      </c>
      <c r="C7" s="156">
        <v>1</v>
      </c>
      <c r="D7" s="156" t="s">
        <v>34385</v>
      </c>
      <c r="E7" s="156" t="s">
        <v>38964</v>
      </c>
      <c r="F7" s="165">
        <v>45940.280798611115</v>
      </c>
      <c r="G7" s="151">
        <f ca="1">IFERROR(NOW()-F6,"-")</f>
        <v>0.63193530092394212</v>
      </c>
      <c r="H7" s="165">
        <v>45940.359756944446</v>
      </c>
      <c r="I7" s="156" t="str">
        <f>IFERROR(VLOOKUP(D7,DB!A:F,6,0),"")</f>
        <v>SCECO</v>
      </c>
      <c r="J7" s="156" t="str">
        <f>IFERROR(VLOOKUP(D7,DB!A:G,7,0),"")</f>
        <v>Vandalized</v>
      </c>
      <c r="K7" s="156" t="s">
        <v>39079</v>
      </c>
      <c r="L7" s="156" t="str">
        <f>IFERROR(VLOOKUP(D7,DB!A:I,9,0),"")</f>
        <v>Latis</v>
      </c>
    </row>
    <row r="8" spans="1:16383" ht="31.5" customHeight="1">
      <c r="A8" s="110"/>
      <c r="B8" s="157" t="str">
        <f>IFERROR(VLOOKUP(D8,DB!A:K,11,0),"")</f>
        <v/>
      </c>
      <c r="C8" s="157"/>
      <c r="D8" s="156"/>
      <c r="E8" s="156"/>
      <c r="F8" s="113"/>
      <c r="G8" s="151">
        <f ca="1">IFERROR(NOW()-F8,"-")</f>
        <v>45940.421402893517</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45940.421402893517</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45940.421402893517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45940.421402893517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45940.421402893517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45940.421402893517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45940.421402893517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45940.421402893517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45940.421402893517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45940.421402893517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45940.421402893517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45940.421402893517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45940.421402893517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45940.421402893517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45940.421402893517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45940.421402893517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45940.421402893517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45940.421402893517</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45940.421402893517</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45940.421402893517</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45940.421402893517</v>
      </c>
      <c r="H28" s="113"/>
      <c r="I28" s="157" t="str">
        <f>IFERROR(VLOOKUP(D28,DB!A:F,6,0),"")</f>
        <v/>
      </c>
      <c r="J28" s="157" t="str">
        <f>IFERROR(VLOOKUP(D28,DB!A:G,7,0),"")</f>
        <v/>
      </c>
      <c r="K28" s="160"/>
      <c r="L28" s="158" t="str">
        <f>IFERROR(VLOOKUP(D28,DB!A:I,9,0),"")</f>
        <v/>
      </c>
    </row>
    <row r="29" spans="1:12" ht="31.5" customHeight="1">
      <c r="A29" s="110"/>
      <c r="B29" s="109" t="str">
        <f>IFERROR(VLOOKUP(D29,DB!A:K,11,0),"")</f>
        <v/>
      </c>
      <c r="C29" s="111"/>
      <c r="D29" s="109"/>
      <c r="E29" s="112"/>
      <c r="F29" s="113"/>
      <c r="G29" s="81">
        <f ca="1">IFERROR(NOW()-F29,"-")</f>
        <v>45940.421402893517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45940.421402893517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45940.421402893517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45940.421402893517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45940.421402893517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45940.421402893517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45940.421402893517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45940.421402893517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45940.421402893517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45940.421402893517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45940.421402893517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45940.421402893517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45940.421402893517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45940.421402893517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45940.421402893517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45940.421402893517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45940.421402893517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45940.421402893517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45940.421402893517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45940.421402893517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45940.421402893517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45940.421402893517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45940.421402893517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45940.421402893517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45940.421402893517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45940.421402893517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45940.421402893517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45940.421402893517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45940.421402893517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45940.421402893517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45940.421402893517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45940.421402893517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45940.421402893517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45940.421402893517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45940.421402893517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45940.421402893517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45940.421402893517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45940.421402893517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45940.421402893517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45940.421402893517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45940.421402893517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45940.421402893517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45940.421402893517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45940.421402893517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45940.421402893517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45940.421402893517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45940.421402893517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45940.421402893517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45940.421402893517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45940.421402893517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45940.421402893517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45940.421402893517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45940.421402893517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45940.421402893517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45940.421402893517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45940.421402893517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45940.421402893517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45940.421402893517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45940.421402893517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45940.421402893517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45940.421402893517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45940.421402893517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45940.421402893517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45940.421402893517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45940.421402893517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45940.421402893517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45940.421402893517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45940.421402893517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45940.421402893517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45940.421402893517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45940.421402893517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45940.421402893517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45940.421402893517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45940.421402893517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45940.421402893517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45940.421402893517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45940.421402893517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45940.421402893517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45940.421402893517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45940.421402893517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45940.421402893517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45940.421402893517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45940.421402893517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45940.421402893517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45940.421402893517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45940.421402893517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45940.421402893517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45940.421402893517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45940.421402893517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45940.421402893517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45940.421402893517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45940.421402893517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45940.421402893517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45940.421402893517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45940.421402893517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45940.421402893517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45940.421402893517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45940.421402893517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45940.421402893517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45940.421402893517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45940.421402893517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45940.421402893517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45940.421402893517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45940.421402893517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45940.421402893517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45940.421402893517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45940.421402893517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45940.421402893517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45940.421402893517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45940.421402893517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45940.421402893517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45940.421402893517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45940.421402893517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45940.421402893517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45940.421402893517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45940.421402893517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45940.421402893517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45940.421402893517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45940.421402893517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45940.421402893517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45940.421402893517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45940.421402893517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45940.421402893517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45940.421402893517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45940.421402893517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45940.421402893517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45940.421402893517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45940.421402893517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45940.421402893517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45940.421402893517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45940.421402893517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45940.421402893517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45940.421402893517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45940.421402893517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45940.421402893517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45940.421402893517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45940.421402893517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45940.421402893517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45940.421402893517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45940.421402893517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45940.421402893517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45940.421402893517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45940.421402893517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45940.421402893517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45940.421402893517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45940.421402893517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45940.421402893517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45940.421402893517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45940.421402893517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45940.421402893517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45940.421402893517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45940.421402893517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45940.421402893517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45940.421402893517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45940.421402893517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45940.421402893517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45940.421402893517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45940.421402893517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45940.421402893517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45940.421402893517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45940.421402893517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45940.421402893517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45940.421402893517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45940.421402893517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45940.421402893517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45940.421402893517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45940.421402893517</v>
      </c>
      <c r="H195" s="113"/>
      <c r="I195" s="109" t="str">
        <f>IFERROR(VLOOKUP(D195,DB!A:F,6,0),"")</f>
        <v/>
      </c>
      <c r="J195" s="108" t="str">
        <f>IFERROR(VLOOKUP(D195,DB!A:G,7,0),"")</f>
        <v/>
      </c>
      <c r="K195" s="114"/>
      <c r="L195" s="115" t="str">
        <f>IFERROR(VLOOKUP(D195,DB!A:I,9,0),"")</f>
        <v/>
      </c>
    </row>
  </sheetData>
  <dataValidations count="2">
    <dataValidation allowBlank="1" showInputMessage="1" showErrorMessage="1" sqref="E1" xr:uid="{380493DB-286A-4683-AF55-C78F04945A49}"/>
    <dataValidation type="list" allowBlank="1" showInputMessage="1" showErrorMessage="1" sqref="E3 E5:E1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2025-10-10T07:08:49Z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